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esktop\MST 2026\"/>
    </mc:Choice>
  </mc:AlternateContent>
  <xr:revisionPtr revIDLastSave="0" documentId="8_{50A4C989-F002-40F6-A1C5-4FDE4835C18E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Sheet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G52" i="1" l="1"/>
  <c r="BG48" i="1"/>
  <c r="BG47" i="1"/>
  <c r="BG44" i="1"/>
  <c r="BG41" i="1"/>
  <c r="BG23" i="1"/>
  <c r="BG25" i="1"/>
  <c r="BG26" i="1"/>
  <c r="BG14" i="1"/>
  <c r="BG15" i="1"/>
  <c r="BG20" i="1"/>
  <c r="BG16" i="1"/>
  <c r="BG17" i="1"/>
  <c r="BG10" i="1"/>
  <c r="BG11" i="1"/>
  <c r="BG13" i="1"/>
  <c r="BG6" i="1"/>
  <c r="E52" i="1"/>
  <c r="D52" i="1"/>
  <c r="AK52" i="1"/>
  <c r="X55" i="1"/>
  <c r="F52" i="1" l="1"/>
  <c r="W55" i="1"/>
  <c r="V55" i="1"/>
  <c r="BF48" i="1"/>
  <c r="BE48" i="1"/>
  <c r="BF27" i="1"/>
  <c r="BE27" i="1"/>
  <c r="AL27" i="1" s="1"/>
  <c r="BF46" i="1"/>
  <c r="BE46" i="1"/>
  <c r="BF25" i="1"/>
  <c r="BE25" i="1"/>
  <c r="BF14" i="1"/>
  <c r="BE14" i="1"/>
  <c r="BF29" i="1"/>
  <c r="BE29" i="1"/>
  <c r="BF21" i="1"/>
  <c r="BE21" i="1"/>
  <c r="BF15" i="1"/>
  <c r="BE15" i="1"/>
  <c r="BF19" i="1"/>
  <c r="BE19" i="1"/>
  <c r="BF24" i="1"/>
  <c r="BE24" i="1"/>
  <c r="BF20" i="1"/>
  <c r="BE20" i="1"/>
  <c r="BF9" i="1"/>
  <c r="BE9" i="1"/>
  <c r="BF17" i="1"/>
  <c r="BE17" i="1"/>
  <c r="BF8" i="1"/>
  <c r="BE8" i="1"/>
  <c r="BD8" i="1"/>
  <c r="BC8" i="1"/>
  <c r="BF11" i="1"/>
  <c r="BE11" i="1"/>
  <c r="BF6" i="1"/>
  <c r="BE6" i="1"/>
  <c r="BF13" i="1"/>
  <c r="BE13" i="1"/>
  <c r="BF16" i="1"/>
  <c r="BE16" i="1"/>
  <c r="BF4" i="1"/>
  <c r="BE4" i="1"/>
  <c r="E48" i="1"/>
  <c r="D48" i="1"/>
  <c r="E27" i="1"/>
  <c r="D27" i="1"/>
  <c r="AK27" i="1"/>
  <c r="BD48" i="1"/>
  <c r="BD47" i="1"/>
  <c r="BD42" i="1"/>
  <c r="BD44" i="1"/>
  <c r="BD25" i="1"/>
  <c r="BD46" i="1"/>
  <c r="BD41" i="1"/>
  <c r="BD23" i="1"/>
  <c r="BD15" i="1"/>
  <c r="BD19" i="1"/>
  <c r="BD14" i="1"/>
  <c r="BD17" i="1"/>
  <c r="BD24" i="1"/>
  <c r="BD11" i="1"/>
  <c r="BD18" i="1"/>
  <c r="BD6" i="1"/>
  <c r="BD29" i="1"/>
  <c r="BD21" i="1"/>
  <c r="BD13" i="1"/>
  <c r="BD9" i="1"/>
  <c r="BD4" i="1"/>
  <c r="U55" i="1"/>
  <c r="BC48" i="1"/>
  <c r="BC44" i="1"/>
  <c r="AL44" i="1" s="1"/>
  <c r="BC47" i="1"/>
  <c r="BC42" i="1"/>
  <c r="BC15" i="1"/>
  <c r="BC38" i="1"/>
  <c r="BC25" i="1"/>
  <c r="BC23" i="1"/>
  <c r="BC20" i="1"/>
  <c r="BC26" i="1"/>
  <c r="BC14" i="1"/>
  <c r="BC17" i="1"/>
  <c r="BC24" i="1"/>
  <c r="BC11" i="1"/>
  <c r="BC6" i="1"/>
  <c r="BC12" i="1"/>
  <c r="BC16" i="1"/>
  <c r="BC4" i="1"/>
  <c r="BC21" i="1"/>
  <c r="BC13" i="1"/>
  <c r="BC9" i="1"/>
  <c r="AK44" i="1"/>
  <c r="D44" i="1"/>
  <c r="E44" i="1"/>
  <c r="T55" i="1"/>
  <c r="AK5" i="1"/>
  <c r="AR5" i="1"/>
  <c r="AL5" i="1" s="1"/>
  <c r="AK7" i="1"/>
  <c r="AR7" i="1"/>
  <c r="AS7" i="1"/>
  <c r="AX7" i="1"/>
  <c r="BA7" i="1"/>
  <c r="AK4" i="1"/>
  <c r="BB4" i="1"/>
  <c r="AK9" i="1"/>
  <c r="BB9" i="1"/>
  <c r="AK8" i="1"/>
  <c r="BB8" i="1"/>
  <c r="AK10" i="1"/>
  <c r="AR10" i="1"/>
  <c r="AU10" i="1"/>
  <c r="AX10" i="1"/>
  <c r="AK16" i="1"/>
  <c r="BB16" i="1"/>
  <c r="AK12" i="1"/>
  <c r="AY12" i="1"/>
  <c r="AZ12" i="1"/>
  <c r="BA12" i="1"/>
  <c r="BB12" i="1"/>
  <c r="AK29" i="1"/>
  <c r="AZ29" i="1"/>
  <c r="BB29" i="1"/>
  <c r="AK18" i="1"/>
  <c r="AW18" i="1"/>
  <c r="AY18" i="1"/>
  <c r="AZ18" i="1"/>
  <c r="BB18" i="1"/>
  <c r="AK13" i="1"/>
  <c r="AK11" i="1"/>
  <c r="AK24" i="1"/>
  <c r="BB24" i="1"/>
  <c r="AK17" i="1"/>
  <c r="AK21" i="1"/>
  <c r="BB21" i="1"/>
  <c r="AK22" i="1"/>
  <c r="AV22" i="1"/>
  <c r="AW22" i="1"/>
  <c r="AY22" i="1"/>
  <c r="AK14" i="1"/>
  <c r="AK26" i="1"/>
  <c r="AY26" i="1"/>
  <c r="BA26" i="1"/>
  <c r="BB26" i="1"/>
  <c r="AK19" i="1"/>
  <c r="AZ19" i="1"/>
  <c r="BA19" i="1"/>
  <c r="AK20" i="1"/>
  <c r="BB20" i="1"/>
  <c r="AK28" i="1"/>
  <c r="AV28" i="1"/>
  <c r="AW28" i="1"/>
  <c r="AK23" i="1"/>
  <c r="BA23" i="1"/>
  <c r="BB23" i="1"/>
  <c r="AK25" i="1"/>
  <c r="AK38" i="1"/>
  <c r="AW38" i="1"/>
  <c r="AY38" i="1"/>
  <c r="AZ38" i="1"/>
  <c r="BB38" i="1"/>
  <c r="AK41" i="1"/>
  <c r="AZ41" i="1"/>
  <c r="BA41" i="1"/>
  <c r="BB41" i="1"/>
  <c r="AK30" i="1"/>
  <c r="AX30" i="1"/>
  <c r="BB30" i="1"/>
  <c r="AK31" i="1"/>
  <c r="AX31" i="1"/>
  <c r="BB31" i="1"/>
  <c r="AK32" i="1"/>
  <c r="AX32" i="1"/>
  <c r="BB32" i="1"/>
  <c r="AK33" i="1"/>
  <c r="AX33" i="1"/>
  <c r="BB33" i="1"/>
  <c r="AK34" i="1"/>
  <c r="AX34" i="1"/>
  <c r="BB34" i="1"/>
  <c r="AK35" i="1"/>
  <c r="AX35" i="1"/>
  <c r="BB35" i="1"/>
  <c r="AK36" i="1"/>
  <c r="AX36" i="1"/>
  <c r="BB36" i="1"/>
  <c r="AK37" i="1"/>
  <c r="AX37" i="1"/>
  <c r="BB37" i="1"/>
  <c r="AK39" i="1"/>
  <c r="AT39" i="1"/>
  <c r="AV39" i="1"/>
  <c r="AW39" i="1"/>
  <c r="AX39" i="1"/>
  <c r="AY39" i="1"/>
  <c r="AK15" i="1"/>
  <c r="AK46" i="1"/>
  <c r="BA46" i="1"/>
  <c r="BB46" i="1"/>
  <c r="AK40" i="1"/>
  <c r="BB40" i="1"/>
  <c r="AL40" i="1" s="1"/>
  <c r="AK43" i="1"/>
  <c r="AR43" i="1"/>
  <c r="AX43" i="1"/>
  <c r="AK45" i="1"/>
  <c r="AW45" i="1"/>
  <c r="AX45" i="1"/>
  <c r="AZ45" i="1"/>
  <c r="AK42" i="1"/>
  <c r="AU42" i="1"/>
  <c r="AX42" i="1"/>
  <c r="BB42" i="1"/>
  <c r="AK47" i="1"/>
  <c r="BA47" i="1"/>
  <c r="BB47" i="1"/>
  <c r="AK49" i="1"/>
  <c r="AU49" i="1"/>
  <c r="AV49" i="1"/>
  <c r="AW49" i="1"/>
  <c r="AX49" i="1"/>
  <c r="AY49" i="1"/>
  <c r="AK48" i="1"/>
  <c r="AK50" i="1"/>
  <c r="BB50" i="1"/>
  <c r="AL50" i="1" s="1"/>
  <c r="AK51" i="1"/>
  <c r="AY51" i="1"/>
  <c r="AZ51" i="1"/>
  <c r="S55" i="1"/>
  <c r="E50" i="1"/>
  <c r="D50" i="1"/>
  <c r="E24" i="1"/>
  <c r="D24" i="1"/>
  <c r="R55" i="1"/>
  <c r="Q55" i="1"/>
  <c r="E6" i="1"/>
  <c r="D6" i="1"/>
  <c r="E51" i="1"/>
  <c r="D51" i="1"/>
  <c r="P55" i="1"/>
  <c r="F27" i="1" l="1"/>
  <c r="F48" i="1"/>
  <c r="AL51" i="1"/>
  <c r="AL22" i="1"/>
  <c r="AL43" i="1"/>
  <c r="AL32" i="1"/>
  <c r="AL35" i="1"/>
  <c r="AL31" i="1"/>
  <c r="AL8" i="1"/>
  <c r="AL10" i="1"/>
  <c r="F44" i="1"/>
  <c r="AL33" i="1"/>
  <c r="AL47" i="1"/>
  <c r="AL36" i="1"/>
  <c r="AL48" i="1"/>
  <c r="AL42" i="1"/>
  <c r="AL23" i="1"/>
  <c r="AL45" i="1"/>
  <c r="AL24" i="1"/>
  <c r="AL16" i="1"/>
  <c r="AL15" i="1"/>
  <c r="AL4" i="1"/>
  <c r="AL13" i="1"/>
  <c r="AL29" i="1"/>
  <c r="AL49" i="1"/>
  <c r="AL41" i="1"/>
  <c r="AL25" i="1"/>
  <c r="AL26" i="1"/>
  <c r="AL17" i="1"/>
  <c r="AL11" i="1"/>
  <c r="AL20" i="1"/>
  <c r="AL7" i="1"/>
  <c r="AL39" i="1"/>
  <c r="AL46" i="1"/>
  <c r="AL34" i="1"/>
  <c r="AL9" i="1"/>
  <c r="AL21" i="1"/>
  <c r="AL37" i="1"/>
  <c r="AL30" i="1"/>
  <c r="AL14" i="1"/>
  <c r="AL18" i="1"/>
  <c r="AL12" i="1"/>
  <c r="AL6" i="1"/>
  <c r="AL28" i="1"/>
  <c r="AL19" i="1"/>
  <c r="AL38" i="1"/>
  <c r="F50" i="1"/>
  <c r="F24" i="1"/>
  <c r="F6" i="1"/>
  <c r="F51" i="1"/>
  <c r="O55" i="1"/>
  <c r="E40" i="1"/>
  <c r="D40" i="1"/>
  <c r="E38" i="1"/>
  <c r="D38" i="1"/>
  <c r="N55" i="1"/>
  <c r="M55" i="1"/>
  <c r="F40" i="1" l="1"/>
  <c r="F38" i="1"/>
  <c r="E45" i="1"/>
  <c r="D45" i="1"/>
  <c r="E28" i="1"/>
  <c r="D28" i="1"/>
  <c r="E22" i="1"/>
  <c r="D22" i="1"/>
  <c r="F45" i="1" l="1"/>
  <c r="F28" i="1"/>
  <c r="F22" i="1"/>
  <c r="L55" i="1"/>
  <c r="K55" i="1"/>
  <c r="J55" i="1"/>
  <c r="E13" i="1"/>
  <c r="D13" i="1"/>
  <c r="E47" i="1"/>
  <c r="D47" i="1"/>
  <c r="E42" i="1"/>
  <c r="D42" i="1"/>
  <c r="I55" i="1"/>
  <c r="D43" i="1"/>
  <c r="D23" i="1"/>
  <c r="D31" i="1"/>
  <c r="D30" i="1"/>
  <c r="D49" i="1"/>
  <c r="D41" i="1"/>
  <c r="D15" i="1"/>
  <c r="D39" i="1"/>
  <c r="D46" i="1"/>
  <c r="D19" i="1"/>
  <c r="D18" i="1"/>
  <c r="D32" i="1"/>
  <c r="D12" i="1"/>
  <c r="D26" i="1"/>
  <c r="D14" i="1"/>
  <c r="D29" i="1"/>
  <c r="D20" i="1"/>
  <c r="D21" i="1"/>
  <c r="D25" i="1"/>
  <c r="D11" i="1"/>
  <c r="D10" i="1"/>
  <c r="D7" i="1"/>
  <c r="D17" i="1"/>
  <c r="D16" i="1"/>
  <c r="D5" i="1"/>
  <c r="D8" i="1"/>
  <c r="D4" i="1"/>
  <c r="E36" i="1"/>
  <c r="E35" i="1"/>
  <c r="E15" i="1"/>
  <c r="E34" i="1"/>
  <c r="E33" i="1"/>
  <c r="E43" i="1"/>
  <c r="E23" i="1"/>
  <c r="E31" i="1"/>
  <c r="E30" i="1"/>
  <c r="E49" i="1"/>
  <c r="E41" i="1"/>
  <c r="E39" i="1"/>
  <c r="E46" i="1"/>
  <c r="E19" i="1"/>
  <c r="E18" i="1"/>
  <c r="E32" i="1"/>
  <c r="E12" i="1"/>
  <c r="E26" i="1"/>
  <c r="E14" i="1"/>
  <c r="E29" i="1"/>
  <c r="E20" i="1"/>
  <c r="E21" i="1"/>
  <c r="E25" i="1"/>
  <c r="E11" i="1"/>
  <c r="E10" i="1"/>
  <c r="E7" i="1"/>
  <c r="E17" i="1"/>
  <c r="E16" i="1"/>
  <c r="E5" i="1"/>
  <c r="E8" i="1"/>
  <c r="E4" i="1"/>
  <c r="AG54" i="1"/>
  <c r="AF54" i="1"/>
  <c r="E37" i="1"/>
  <c r="D37" i="1"/>
  <c r="D36" i="1"/>
  <c r="D35" i="1"/>
  <c r="D34" i="1"/>
  <c r="D33" i="1"/>
  <c r="E9" i="1"/>
  <c r="D9" i="1"/>
  <c r="F18" i="1" l="1"/>
  <c r="F30" i="1"/>
  <c r="F20" i="1"/>
  <c r="F41" i="1"/>
  <c r="F49" i="1"/>
  <c r="F14" i="1"/>
  <c r="F13" i="1"/>
  <c r="F15" i="1"/>
  <c r="F37" i="1"/>
  <c r="F39" i="1"/>
  <c r="F31" i="1"/>
  <c r="F17" i="1"/>
  <c r="F12" i="1"/>
  <c r="F43" i="1"/>
  <c r="F26" i="1"/>
  <c r="F16" i="1"/>
  <c r="F32" i="1"/>
  <c r="F33" i="1"/>
  <c r="F46" i="1"/>
  <c r="F34" i="1"/>
  <c r="F19" i="1"/>
  <c r="F42" i="1"/>
  <c r="F35" i="1"/>
  <c r="F36" i="1"/>
  <c r="F47" i="1"/>
  <c r="F23" i="1"/>
  <c r="F5" i="1"/>
  <c r="F21" i="1"/>
  <c r="F9" i="1"/>
  <c r="F10" i="1"/>
  <c r="F29" i="1"/>
  <c r="AG55" i="1"/>
  <c r="F7" i="1"/>
  <c r="F25" i="1"/>
  <c r="F11" i="1"/>
  <c r="F4" i="1"/>
  <c r="F8" i="1"/>
</calcChain>
</file>

<file path=xl/sharedStrings.xml><?xml version="1.0" encoding="utf-8"?>
<sst xmlns="http://schemas.openxmlformats.org/spreadsheetml/2006/main" count="142" uniqueCount="86">
  <si>
    <t>S</t>
  </si>
  <si>
    <t>O</t>
  </si>
  <si>
    <t>position</t>
  </si>
  <si>
    <t>#</t>
  </si>
  <si>
    <t>Name</t>
  </si>
  <si>
    <t>Meetings</t>
  </si>
  <si>
    <t>points</t>
  </si>
  <si>
    <t>average</t>
  </si>
  <si>
    <t>Eastbourne</t>
  </si>
  <si>
    <t>heat wins</t>
  </si>
  <si>
    <t>Finals</t>
  </si>
  <si>
    <t>Stewart Adams</t>
  </si>
  <si>
    <t>Reuben Dodson</t>
  </si>
  <si>
    <t>Matt Smith</t>
  </si>
  <si>
    <t>Daniel Harris</t>
  </si>
  <si>
    <t>Daniel Othen</t>
  </si>
  <si>
    <t>Matt Linfield</t>
  </si>
  <si>
    <t>Seamus Cushnahan</t>
  </si>
  <si>
    <t>Tristan Jackson</t>
  </si>
  <si>
    <t>Morgan harris</t>
  </si>
  <si>
    <t>James Kinton</t>
  </si>
  <si>
    <t>Steve kinton</t>
  </si>
  <si>
    <t>Duncan Adams</t>
  </si>
  <si>
    <t>Jonathan Tidd</t>
  </si>
  <si>
    <t>Alfie Blackwell</t>
  </si>
  <si>
    <t>Mark Stenning</t>
  </si>
  <si>
    <t>Richard Rayner</t>
  </si>
  <si>
    <t>Ryan Burksfield</t>
  </si>
  <si>
    <t>Adam Palmer</t>
  </si>
  <si>
    <t>Barry Amas</t>
  </si>
  <si>
    <t>Ashleigh Jane Antiss</t>
  </si>
  <si>
    <t>Robert Skipper</t>
  </si>
  <si>
    <t>Billy Fear</t>
  </si>
  <si>
    <t>Anja Galenski</t>
  </si>
  <si>
    <t>Steven Turner</t>
  </si>
  <si>
    <t>Charlotte Thomas</t>
  </si>
  <si>
    <t>Abi Wellbelove</t>
  </si>
  <si>
    <t>Dan Boys</t>
  </si>
  <si>
    <t>Danielle Weaver</t>
  </si>
  <si>
    <t>Lucas Munday</t>
  </si>
  <si>
    <t>Paul Wood</t>
  </si>
  <si>
    <t>Rob Pellett</t>
  </si>
  <si>
    <t>Sam Powell</t>
  </si>
  <si>
    <t>Cars</t>
  </si>
  <si>
    <t>Ave</t>
  </si>
  <si>
    <t>Ipswich</t>
  </si>
  <si>
    <t>F</t>
  </si>
  <si>
    <t>Becky Rush</t>
  </si>
  <si>
    <t>Kirsty Goodchild</t>
  </si>
  <si>
    <t>Mark Puxty</t>
  </si>
  <si>
    <t>Riley Friend</t>
  </si>
  <si>
    <t>Aldershot</t>
  </si>
  <si>
    <t>M</t>
  </si>
  <si>
    <t>Skegness</t>
  </si>
  <si>
    <t>Yarmouth</t>
  </si>
  <si>
    <t>Northampton</t>
  </si>
  <si>
    <t>Lochgelly</t>
  </si>
  <si>
    <t>Lola Jackson</t>
  </si>
  <si>
    <t>Average</t>
  </si>
  <si>
    <t>Prev</t>
  </si>
  <si>
    <t>Billy Wood</t>
  </si>
  <si>
    <t>Rob Speak</t>
  </si>
  <si>
    <t>Adam Slater</t>
  </si>
  <si>
    <t>0-5 = White</t>
  </si>
  <si>
    <t>6 - 12 = yellow</t>
  </si>
  <si>
    <t>12- 25 = blue</t>
  </si>
  <si>
    <t>Grading points</t>
  </si>
  <si>
    <t>Championship points</t>
  </si>
  <si>
    <t xml:space="preserve">Grading points are used to determine your starting grade for a month. Any points you score in a meeting are multiplied by a difficulty factor according to your </t>
  </si>
  <si>
    <t>starting grade. One for whites, two for yellows, three for blues, four for reds and 5 for Superstars.</t>
  </si>
  <si>
    <t>Therefore if a blue grade driver scored 8 championship points at a meeting he would score 8*3 =24 grading points.</t>
  </si>
  <si>
    <t>Grading average</t>
  </si>
  <si>
    <t>Only your last five meetins are used to make the average. This average will determine the approximate grade you will start in during the following month thus:-</t>
  </si>
  <si>
    <t>These values are not definate as grades need to be balanced, with  the right number of drivers in each grade.</t>
  </si>
  <si>
    <t>A</t>
  </si>
  <si>
    <t>26 - 72= red</t>
  </si>
  <si>
    <t>73+ = star</t>
  </si>
  <si>
    <t>Andy Hopkins</t>
  </si>
  <si>
    <t>Harley Wood</t>
  </si>
  <si>
    <t>J</t>
  </si>
  <si>
    <t>Jy</t>
  </si>
  <si>
    <t>Jennings</t>
  </si>
  <si>
    <t>Kiereen Thomas</t>
  </si>
  <si>
    <t>No driver may change grade within two meetings of a previous grade change.</t>
  </si>
  <si>
    <t>John Smith</t>
  </si>
  <si>
    <t>Keiran Armes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</si>
</sst>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6" xfId="0" applyFill="1" applyBorder="1"/>
    <xf numFmtId="0" fontId="0" fillId="2" borderId="0" xfId="0" applyFill="1"/>
    <xf numFmtId="0" fontId="0" fillId="2" borderId="10" xfId="0" applyFill="1" applyBorder="1" applyAlignment="1">
      <alignment horizontal="left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1" xfId="0" applyBorder="1" applyAlignment="1">
      <alignment horizontal="right" textRotation="180"/>
    </xf>
    <xf numFmtId="0" fontId="0" fillId="0" borderId="2" xfId="0" applyBorder="1" applyAlignment="1">
      <alignment horizontal="right" textRotation="180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right" textRotation="180"/>
    </xf>
    <xf numFmtId="0" fontId="0" fillId="0" borderId="15" xfId="0" applyBorder="1" applyAlignment="1">
      <alignment horizontal="right" textRotation="180"/>
    </xf>
    <xf numFmtId="0" fontId="0" fillId="0" borderId="16" xfId="0" applyBorder="1" applyAlignment="1">
      <alignment horizontal="right" textRotation="180"/>
    </xf>
    <xf numFmtId="0" fontId="0" fillId="0" borderId="3" xfId="0" applyBorder="1" applyAlignment="1">
      <alignment horizontal="right" textRotation="180"/>
    </xf>
    <xf numFmtId="0" fontId="0" fillId="0" borderId="4" xfId="0" applyBorder="1" applyAlignment="1">
      <alignment horizontal="right" textRotation="180"/>
    </xf>
    <xf numFmtId="0" fontId="0" fillId="0" borderId="0" xfId="0" applyAlignment="1">
      <alignment horizontal="right" textRotation="180"/>
    </xf>
    <xf numFmtId="0" fontId="0" fillId="0" borderId="5" xfId="0" applyBorder="1" applyAlignment="1">
      <alignment horizontal="left"/>
    </xf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3" borderId="10" xfId="0" applyFill="1" applyBorder="1" applyAlignment="1">
      <alignment horizontal="left"/>
    </xf>
    <xf numFmtId="0" fontId="0" fillId="3" borderId="6" xfId="0" applyFill="1" applyBorder="1"/>
    <xf numFmtId="0" fontId="0" fillId="5" borderId="10" xfId="0" applyFill="1" applyBorder="1" applyAlignment="1">
      <alignment horizontal="left"/>
    </xf>
    <xf numFmtId="0" fontId="0" fillId="5" borderId="6" xfId="0" applyFill="1" applyBorder="1"/>
    <xf numFmtId="0" fontId="0" fillId="4" borderId="10" xfId="0" applyFill="1" applyBorder="1" applyAlignment="1">
      <alignment horizontal="left"/>
    </xf>
    <xf numFmtId="0" fontId="0" fillId="4" borderId="6" xfId="0" applyFill="1" applyBorder="1"/>
    <xf numFmtId="0" fontId="0" fillId="0" borderId="0" xfId="0" applyAlignment="1">
      <alignment horizontal="right"/>
    </xf>
    <xf numFmtId="0" fontId="0" fillId="5" borderId="8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6" borderId="6" xfId="0" applyFill="1" applyBorder="1"/>
    <xf numFmtId="17" fontId="0" fillId="0" borderId="0" xfId="0" applyNumberFormat="1"/>
    <xf numFmtId="0" fontId="0" fillId="3" borderId="18" xfId="0" applyFill="1" applyBorder="1"/>
    <xf numFmtId="0" fontId="0" fillId="5" borderId="14" xfId="0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0" fontId="0" fillId="5" borderId="17" xfId="0" applyFill="1" applyBorder="1"/>
    <xf numFmtId="0" fontId="0" fillId="6" borderId="0" xfId="0" applyFill="1"/>
    <xf numFmtId="164" fontId="0" fillId="5" borderId="17" xfId="0" applyNumberFormat="1" applyFill="1" applyBorder="1"/>
    <xf numFmtId="0" fontId="0" fillId="5" borderId="1" xfId="0" applyFill="1" applyBorder="1"/>
    <xf numFmtId="0" fontId="0" fillId="0" borderId="2" xfId="0" applyBorder="1"/>
    <xf numFmtId="0" fontId="0" fillId="0" borderId="24" xfId="0" applyBorder="1"/>
    <xf numFmtId="0" fontId="0" fillId="5" borderId="15" xfId="0" applyFill="1" applyBorder="1"/>
    <xf numFmtId="0" fontId="0" fillId="5" borderId="2" xfId="0" applyFill="1" applyBorder="1"/>
    <xf numFmtId="0" fontId="0" fillId="0" borderId="4" xfId="0" applyBorder="1"/>
    <xf numFmtId="0" fontId="0" fillId="5" borderId="5" xfId="0" applyFill="1" applyBorder="1"/>
    <xf numFmtId="0" fontId="0" fillId="3" borderId="5" xfId="0" applyFill="1" applyBorder="1"/>
    <xf numFmtId="0" fontId="0" fillId="4" borderId="5" xfId="0" applyFill="1" applyBorder="1"/>
    <xf numFmtId="0" fontId="0" fillId="2" borderId="5" xfId="0" applyFill="1" applyBorder="1"/>
    <xf numFmtId="0" fontId="0" fillId="0" borderId="5" xfId="0" applyBorder="1"/>
    <xf numFmtId="0" fontId="0" fillId="0" borderId="3" xfId="0" applyBorder="1"/>
    <xf numFmtId="0" fontId="0" fillId="2" borderId="10" xfId="0" applyFill="1" applyBorder="1"/>
    <xf numFmtId="0" fontId="0" fillId="5" borderId="10" xfId="0" applyFill="1" applyBorder="1"/>
    <xf numFmtId="0" fontId="0" fillId="3" borderId="10" xfId="0" applyFill="1" applyBorder="1"/>
    <xf numFmtId="0" fontId="0" fillId="5" borderId="26" xfId="0" applyFill="1" applyBorder="1"/>
    <xf numFmtId="0" fontId="0" fillId="6" borderId="10" xfId="0" applyFill="1" applyBorder="1"/>
    <xf numFmtId="0" fontId="0" fillId="4" borderId="10" xfId="0" applyFill="1" applyBorder="1"/>
    <xf numFmtId="0" fontId="0" fillId="0" borderId="26" xfId="0" applyBorder="1"/>
    <xf numFmtId="0" fontId="0" fillId="2" borderId="26" xfId="0" applyFill="1" applyBorder="1"/>
    <xf numFmtId="0" fontId="0" fillId="0" borderId="27" xfId="0" applyBorder="1"/>
    <xf numFmtId="0" fontId="0" fillId="5" borderId="28" xfId="0" applyFill="1" applyBorder="1"/>
    <xf numFmtId="0" fontId="0" fillId="3" borderId="26" xfId="0" applyFill="1" applyBorder="1"/>
    <xf numFmtId="0" fontId="0" fillId="6" borderId="26" xfId="0" applyFill="1" applyBorder="1"/>
    <xf numFmtId="0" fontId="0" fillId="4" borderId="26" xfId="0" applyFill="1" applyBorder="1"/>
    <xf numFmtId="0" fontId="0" fillId="0" borderId="29" xfId="0" applyBorder="1"/>
    <xf numFmtId="0" fontId="0" fillId="5" borderId="16" xfId="0" applyFill="1" applyBorder="1"/>
    <xf numFmtId="164" fontId="0" fillId="3" borderId="0" xfId="0" applyNumberFormat="1" applyFill="1"/>
    <xf numFmtId="164" fontId="0" fillId="5" borderId="0" xfId="0" applyNumberFormat="1" applyFill="1"/>
    <xf numFmtId="0" fontId="0" fillId="5" borderId="0" xfId="0" applyFill="1" applyAlignment="1">
      <alignment horizontal="right"/>
    </xf>
    <xf numFmtId="164" fontId="0" fillId="6" borderId="0" xfId="0" applyNumberFormat="1" applyFill="1"/>
    <xf numFmtId="164" fontId="0" fillId="4" borderId="0" xfId="0" applyNumberFormat="1" applyFill="1"/>
    <xf numFmtId="0" fontId="0" fillId="4" borderId="0" xfId="0" applyFill="1" applyAlignment="1">
      <alignment horizontal="right"/>
    </xf>
    <xf numFmtId="164" fontId="0" fillId="2" borderId="0" xfId="0" applyNumberFormat="1" applyFill="1"/>
    <xf numFmtId="0" fontId="0" fillId="6" borderId="5" xfId="0" applyFill="1" applyBorder="1"/>
    <xf numFmtId="0" fontId="0" fillId="5" borderId="0" xfId="0" applyFill="1" applyAlignment="1">
      <alignment horizontal="left"/>
    </xf>
    <xf numFmtId="0" fontId="0" fillId="0" borderId="27" xfId="0" applyBorder="1" applyAlignment="1">
      <alignment horizontal="left"/>
    </xf>
    <xf numFmtId="164" fontId="0" fillId="0" borderId="21" xfId="0" applyNumberFormat="1" applyBorder="1"/>
    <xf numFmtId="0" fontId="0" fillId="5" borderId="17" xfId="0" applyFill="1" applyBorder="1" applyAlignment="1">
      <alignment horizontal="right"/>
    </xf>
    <xf numFmtId="0" fontId="0" fillId="3" borderId="8" xfId="0" applyFill="1" applyBorder="1"/>
    <xf numFmtId="0" fontId="0" fillId="3" borderId="17" xfId="0" applyFill="1" applyBorder="1"/>
    <xf numFmtId="0" fontId="0" fillId="0" borderId="25" xfId="0" applyBorder="1"/>
    <xf numFmtId="0" fontId="0" fillId="0" borderId="15" xfId="0" applyBorder="1"/>
    <xf numFmtId="0" fontId="0" fillId="0" borderId="13" xfId="0" applyBorder="1"/>
    <xf numFmtId="0" fontId="0" fillId="3" borderId="2" xfId="0" applyFill="1" applyBorder="1"/>
    <xf numFmtId="0" fontId="0" fillId="0" borderId="6" xfId="0" applyFill="1" applyBorder="1"/>
    <xf numFmtId="0" fontId="0" fillId="0" borderId="0" xfId="0" applyBorder="1"/>
    <xf numFmtId="0" fontId="0" fillId="2" borderId="0" xfId="0" applyFill="1" applyBorder="1"/>
    <xf numFmtId="0" fontId="0" fillId="3" borderId="0" xfId="0" applyFill="1" applyBorder="1"/>
    <xf numFmtId="0" fontId="0" fillId="4" borderId="17" xfId="0" applyFill="1" applyBorder="1"/>
    <xf numFmtId="0" fontId="0" fillId="4" borderId="0" xfId="0" applyFill="1" applyBorder="1"/>
    <xf numFmtId="0" fontId="0" fillId="5" borderId="0" xfId="0" applyFill="1" applyBorder="1"/>
    <xf numFmtId="0" fontId="0" fillId="2" borderId="17" xfId="0" applyFill="1" applyBorder="1"/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EE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I85"/>
  <sheetViews>
    <sheetView tabSelected="1" zoomScaleNormal="100" workbookViewId="0">
      <selection activeCell="AP42" sqref="AP42"/>
    </sheetView>
  </sheetViews>
  <sheetFormatPr defaultColWidth="8.6328125" defaultRowHeight="14.25" customHeight="1" x14ac:dyDescent="0.35"/>
  <cols>
    <col min="1" max="1" width="4.1796875" style="7" customWidth="1"/>
    <col min="2" max="2" width="5.81640625" style="7" customWidth="1"/>
    <col min="3" max="3" width="20.81640625" customWidth="1"/>
    <col min="4" max="4" width="4.26953125" customWidth="1"/>
    <col min="5" max="5" width="4.54296875" customWidth="1"/>
    <col min="6" max="6" width="5.26953125" style="8" customWidth="1"/>
    <col min="7" max="7" width="5.08984375" customWidth="1"/>
    <col min="8" max="8" width="3" customWidth="1"/>
    <col min="9" max="25" width="3.54296875" customWidth="1"/>
    <col min="26" max="29" width="3.54296875" hidden="1" customWidth="1"/>
    <col min="30" max="31" width="3.54296875" customWidth="1"/>
    <col min="32" max="32" width="4.1796875" customWidth="1"/>
    <col min="33" max="33" width="4.26953125" customWidth="1"/>
    <col min="37" max="37" width="25.26953125" customWidth="1"/>
    <col min="38" max="38" width="4.453125" customWidth="1"/>
    <col min="39" max="42" width="3.81640625" customWidth="1"/>
    <col min="43" max="43" width="4.1796875" customWidth="1"/>
    <col min="44" max="60" width="4.6328125" customWidth="1"/>
  </cols>
  <sheetData>
    <row r="2" spans="1:61" ht="15" thickBot="1" x14ac:dyDescent="0.4">
      <c r="C2" t="s">
        <v>67</v>
      </c>
      <c r="I2" t="s">
        <v>0</v>
      </c>
      <c r="J2" t="s">
        <v>1</v>
      </c>
      <c r="K2" t="s">
        <v>46</v>
      </c>
      <c r="L2" t="s">
        <v>52</v>
      </c>
      <c r="M2" t="s">
        <v>74</v>
      </c>
      <c r="N2" t="s">
        <v>74</v>
      </c>
      <c r="O2" t="s">
        <v>52</v>
      </c>
      <c r="P2" t="s">
        <v>79</v>
      </c>
      <c r="Q2" t="s">
        <v>79</v>
      </c>
      <c r="R2" t="s">
        <v>80</v>
      </c>
      <c r="S2" t="s">
        <v>80</v>
      </c>
      <c r="T2" t="s">
        <v>74</v>
      </c>
      <c r="U2" t="s">
        <v>74</v>
      </c>
      <c r="V2" t="s">
        <v>0</v>
      </c>
      <c r="W2" t="s">
        <v>0</v>
      </c>
      <c r="X2" t="s">
        <v>0</v>
      </c>
      <c r="AK2" t="s">
        <v>66</v>
      </c>
      <c r="AR2" t="s">
        <v>0</v>
      </c>
      <c r="AS2" t="s">
        <v>1</v>
      </c>
      <c r="AT2" t="s">
        <v>46</v>
      </c>
      <c r="AU2" t="s">
        <v>52</v>
      </c>
      <c r="AV2" t="s">
        <v>74</v>
      </c>
      <c r="AW2" t="s">
        <v>74</v>
      </c>
      <c r="AX2" t="s">
        <v>52</v>
      </c>
      <c r="AY2" t="s">
        <v>79</v>
      </c>
      <c r="AZ2" t="s">
        <v>79</v>
      </c>
      <c r="BA2" t="s">
        <v>80</v>
      </c>
      <c r="BB2" t="s">
        <v>80</v>
      </c>
      <c r="BC2" t="s">
        <v>74</v>
      </c>
      <c r="BD2" t="s">
        <v>74</v>
      </c>
    </row>
    <row r="3" spans="1:61" s="17" customFormat="1" ht="67.5" thickBot="1" x14ac:dyDescent="0.4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2" t="s">
        <v>7</v>
      </c>
      <c r="G3" s="10"/>
      <c r="H3" s="10"/>
      <c r="I3" s="13" t="s">
        <v>8</v>
      </c>
      <c r="J3" s="14" t="s">
        <v>45</v>
      </c>
      <c r="K3" s="13" t="s">
        <v>8</v>
      </c>
      <c r="L3" s="13" t="s">
        <v>51</v>
      </c>
      <c r="M3" s="13" t="s">
        <v>53</v>
      </c>
      <c r="N3" s="13" t="s">
        <v>53</v>
      </c>
      <c r="O3" s="13" t="s">
        <v>8</v>
      </c>
      <c r="P3" s="13" t="s">
        <v>51</v>
      </c>
      <c r="Q3" s="13" t="s">
        <v>54</v>
      </c>
      <c r="R3" s="13" t="s">
        <v>8</v>
      </c>
      <c r="S3" s="13" t="s">
        <v>45</v>
      </c>
      <c r="T3" s="13" t="s">
        <v>55</v>
      </c>
      <c r="U3" s="13" t="s">
        <v>54</v>
      </c>
      <c r="V3" s="13" t="s">
        <v>56</v>
      </c>
      <c r="W3" s="13" t="s">
        <v>56</v>
      </c>
      <c r="X3" s="13" t="s">
        <v>51</v>
      </c>
      <c r="Y3" s="13" t="s">
        <v>51</v>
      </c>
      <c r="Z3" s="13"/>
      <c r="AA3" s="13"/>
      <c r="AB3" s="13"/>
      <c r="AC3" s="14"/>
      <c r="AD3" s="10"/>
      <c r="AE3" s="10"/>
      <c r="AF3" s="15" t="s">
        <v>9</v>
      </c>
      <c r="AG3" s="16" t="s">
        <v>10</v>
      </c>
      <c r="AL3" s="9" t="s">
        <v>58</v>
      </c>
      <c r="AM3" s="10"/>
      <c r="AN3" s="10" t="s">
        <v>59</v>
      </c>
      <c r="AO3" s="10" t="s">
        <v>59</v>
      </c>
      <c r="AP3" s="13" t="s">
        <v>55</v>
      </c>
      <c r="AQ3" s="13" t="s">
        <v>54</v>
      </c>
      <c r="AR3" s="13" t="s">
        <v>8</v>
      </c>
      <c r="AS3" s="14" t="s">
        <v>45</v>
      </c>
      <c r="AT3" s="13" t="s">
        <v>8</v>
      </c>
      <c r="AU3" s="13" t="s">
        <v>51</v>
      </c>
      <c r="AV3" s="13" t="s">
        <v>53</v>
      </c>
      <c r="AW3" s="13" t="s">
        <v>53</v>
      </c>
      <c r="AX3" s="13" t="s">
        <v>8</v>
      </c>
      <c r="AY3" s="13" t="s">
        <v>51</v>
      </c>
      <c r="AZ3" s="13" t="s">
        <v>54</v>
      </c>
      <c r="BA3" s="13" t="s">
        <v>8</v>
      </c>
      <c r="BB3" s="13" t="s">
        <v>45</v>
      </c>
      <c r="BC3" s="13" t="s">
        <v>55</v>
      </c>
      <c r="BD3" s="13" t="s">
        <v>54</v>
      </c>
      <c r="BE3" s="13" t="s">
        <v>56</v>
      </c>
      <c r="BF3" s="13" t="s">
        <v>56</v>
      </c>
      <c r="BG3" s="13" t="s">
        <v>51</v>
      </c>
      <c r="BH3" s="13" t="s">
        <v>51</v>
      </c>
      <c r="BI3" s="16"/>
    </row>
    <row r="4" spans="1:61" ht="14.5" x14ac:dyDescent="0.35">
      <c r="A4" s="18">
        <v>1</v>
      </c>
      <c r="B4" s="43">
        <v>761</v>
      </c>
      <c r="C4" s="45" t="s">
        <v>13</v>
      </c>
      <c r="D4" s="45">
        <f>COUNT(I4:AC4)</f>
        <v>15</v>
      </c>
      <c r="E4" s="45">
        <f>SUM(I4:AC4)</f>
        <v>249</v>
      </c>
      <c r="F4" s="47">
        <f>E4/D4</f>
        <v>16.600000000000001</v>
      </c>
      <c r="G4" s="86"/>
      <c r="H4" s="86"/>
      <c r="I4" s="33">
        <v>2</v>
      </c>
      <c r="J4" s="45">
        <v>14</v>
      </c>
      <c r="K4" s="33">
        <v>21</v>
      </c>
      <c r="L4" s="45">
        <v>22</v>
      </c>
      <c r="M4" s="33">
        <v>17</v>
      </c>
      <c r="N4" s="33">
        <v>19</v>
      </c>
      <c r="O4" s="45">
        <v>12</v>
      </c>
      <c r="P4" s="33">
        <v>6</v>
      </c>
      <c r="Q4" s="45">
        <v>13</v>
      </c>
      <c r="R4" s="87">
        <v>20</v>
      </c>
      <c r="S4" s="88">
        <v>20</v>
      </c>
      <c r="T4" s="87">
        <v>26</v>
      </c>
      <c r="U4" s="88">
        <v>14</v>
      </c>
      <c r="V4" s="33">
        <v>33</v>
      </c>
      <c r="W4" s="45">
        <v>10</v>
      </c>
      <c r="X4" s="33"/>
      <c r="Y4" s="45"/>
      <c r="Z4" s="87"/>
      <c r="AA4" s="88"/>
      <c r="AB4" s="87"/>
      <c r="AC4" s="88"/>
      <c r="AF4" s="19">
        <v>2</v>
      </c>
      <c r="AG4" s="20">
        <v>2</v>
      </c>
      <c r="AK4" s="48" t="str">
        <f>C4</f>
        <v>Matt Smith</v>
      </c>
      <c r="AL4" s="59">
        <f>AVERAGE(AN4:BH4)</f>
        <v>93.8</v>
      </c>
      <c r="AM4" s="49"/>
      <c r="AN4" s="49"/>
      <c r="AO4" s="49"/>
      <c r="AP4" s="50"/>
      <c r="AQ4" s="90"/>
      <c r="AR4" s="52"/>
      <c r="AS4" s="51"/>
      <c r="AT4" s="52"/>
      <c r="AU4" s="51"/>
      <c r="AV4" s="69"/>
      <c r="AW4" s="51"/>
      <c r="AX4" s="74"/>
      <c r="AY4" s="51"/>
      <c r="AZ4" s="51"/>
      <c r="BA4" s="87"/>
      <c r="BB4" s="92">
        <f>S4*4</f>
        <v>80</v>
      </c>
      <c r="BC4" s="87">
        <f>T4*4</f>
        <v>104</v>
      </c>
      <c r="BD4" s="52">
        <f>U4*5</f>
        <v>70</v>
      </c>
      <c r="BE4" s="33">
        <f>V4*5</f>
        <v>165</v>
      </c>
      <c r="BF4" s="52">
        <f>W4*5</f>
        <v>50</v>
      </c>
      <c r="BG4" s="33"/>
      <c r="BH4" s="52"/>
      <c r="BI4" s="53"/>
    </row>
    <row r="5" spans="1:61" ht="15" thickBot="1" x14ac:dyDescent="0.4">
      <c r="A5" s="18">
        <v>2</v>
      </c>
      <c r="B5" s="28">
        <v>300</v>
      </c>
      <c r="C5" s="6" t="s">
        <v>18</v>
      </c>
      <c r="D5" s="6">
        <f>COUNT(I5:AC5)</f>
        <v>1</v>
      </c>
      <c r="E5" s="6">
        <f>SUM(I5:AC5)</f>
        <v>15</v>
      </c>
      <c r="F5" s="76">
        <f>E5/D5</f>
        <v>15</v>
      </c>
      <c r="G5" s="6"/>
      <c r="H5" s="6"/>
      <c r="I5" s="29">
        <v>15</v>
      </c>
      <c r="J5" s="6"/>
      <c r="K5" s="29"/>
      <c r="L5" s="6"/>
      <c r="M5" s="29"/>
      <c r="N5" s="29"/>
      <c r="O5" s="6"/>
      <c r="P5" s="29"/>
      <c r="Q5" s="6"/>
      <c r="R5" s="29"/>
      <c r="S5" s="6"/>
      <c r="T5" s="29"/>
      <c r="U5" s="6"/>
      <c r="V5" s="29"/>
      <c r="W5" s="6"/>
      <c r="X5" s="29"/>
      <c r="Y5" s="6"/>
      <c r="Z5" s="29"/>
      <c r="AA5" s="6"/>
      <c r="AB5" s="29"/>
      <c r="AC5" s="6"/>
      <c r="AF5" s="19"/>
      <c r="AG5" s="20"/>
      <c r="AK5" s="54" t="str">
        <f>C5</f>
        <v>Tristan Jackson</v>
      </c>
      <c r="AL5" s="19">
        <f>AVERAGE(AN5:BH5)</f>
        <v>80.25</v>
      </c>
      <c r="AN5" s="6">
        <v>110</v>
      </c>
      <c r="AO5" s="6">
        <v>40</v>
      </c>
      <c r="AP5" s="34"/>
      <c r="AQ5" s="29">
        <v>96</v>
      </c>
      <c r="AR5" s="6">
        <f>I5*5</f>
        <v>75</v>
      </c>
      <c r="AS5" s="29"/>
      <c r="AT5" s="6"/>
      <c r="AU5" s="29"/>
      <c r="AV5" s="63"/>
      <c r="AW5" s="29"/>
      <c r="AX5" s="61"/>
      <c r="AY5" s="61"/>
      <c r="AZ5" s="6"/>
      <c r="BA5" s="63"/>
      <c r="BB5" s="6"/>
      <c r="BC5" s="29"/>
      <c r="BD5" s="6"/>
      <c r="BE5" s="99"/>
      <c r="BF5" s="6"/>
      <c r="BG5" s="29"/>
      <c r="BH5" s="6"/>
      <c r="BI5" s="20"/>
    </row>
    <row r="6" spans="1:61" ht="14.5" x14ac:dyDescent="0.35">
      <c r="A6" s="18">
        <v>3</v>
      </c>
      <c r="B6" s="28">
        <v>308</v>
      </c>
      <c r="C6" s="83" t="s">
        <v>78</v>
      </c>
      <c r="D6" s="6">
        <f>COUNT(I6:AE6)</f>
        <v>9</v>
      </c>
      <c r="E6" s="6">
        <f>SUM(I6:AE6)</f>
        <v>140</v>
      </c>
      <c r="F6" s="76">
        <f>E6/D6</f>
        <v>15.555555555555555</v>
      </c>
      <c r="G6" s="6"/>
      <c r="H6" s="6"/>
      <c r="I6" s="1"/>
      <c r="J6" s="2"/>
      <c r="K6" s="1"/>
      <c r="L6" s="2"/>
      <c r="M6" s="1"/>
      <c r="N6" s="1"/>
      <c r="O6" s="2"/>
      <c r="P6" s="1">
        <v>10</v>
      </c>
      <c r="Q6" s="2">
        <v>4</v>
      </c>
      <c r="R6" s="31">
        <v>0</v>
      </c>
      <c r="S6" s="5">
        <v>34</v>
      </c>
      <c r="T6" s="27">
        <v>13</v>
      </c>
      <c r="U6" s="4">
        <v>15</v>
      </c>
      <c r="V6" s="27">
        <v>10</v>
      </c>
      <c r="W6" s="4">
        <v>30</v>
      </c>
      <c r="X6" s="29">
        <v>24</v>
      </c>
      <c r="Y6" s="6"/>
      <c r="Z6" s="27"/>
      <c r="AA6" s="4"/>
      <c r="AB6" s="27"/>
      <c r="AC6" s="4"/>
      <c r="AF6" s="19">
        <v>2</v>
      </c>
      <c r="AG6" s="20">
        <v>2</v>
      </c>
      <c r="AK6" s="54" t="s">
        <v>78</v>
      </c>
      <c r="AL6" s="19">
        <f>AVERAGE(AN6:BH6)</f>
        <v>78.400000000000006</v>
      </c>
      <c r="AP6" s="34"/>
      <c r="AQ6" s="22"/>
      <c r="AS6" s="22"/>
      <c r="AU6" s="22"/>
      <c r="AV6" s="66"/>
      <c r="AW6" s="22"/>
      <c r="AX6" s="23"/>
      <c r="AY6" s="1"/>
      <c r="AZ6" s="2"/>
      <c r="BA6" s="31"/>
      <c r="BB6" s="5"/>
      <c r="BC6" s="27">
        <f>T6*4</f>
        <v>52</v>
      </c>
      <c r="BD6" s="4">
        <f>U6*4</f>
        <v>60</v>
      </c>
      <c r="BE6" s="27">
        <f>V6*4</f>
        <v>40</v>
      </c>
      <c r="BF6" s="4">
        <f>W6*4</f>
        <v>120</v>
      </c>
      <c r="BG6" s="52">
        <f>X6*5</f>
        <v>120</v>
      </c>
      <c r="BH6" s="6"/>
      <c r="BI6" s="20"/>
    </row>
    <row r="7" spans="1:61" ht="14.5" x14ac:dyDescent="0.35">
      <c r="A7" s="18">
        <v>4</v>
      </c>
      <c r="B7" s="26">
        <v>464</v>
      </c>
      <c r="C7" s="4" t="s">
        <v>16</v>
      </c>
      <c r="D7" s="4">
        <f>COUNT(I7:AC7)</f>
        <v>4</v>
      </c>
      <c r="E7" s="4">
        <f>SUM(I7:AC7)</f>
        <v>79</v>
      </c>
      <c r="F7" s="75">
        <f>E7/D7</f>
        <v>19.75</v>
      </c>
      <c r="G7" s="4"/>
      <c r="H7" s="4"/>
      <c r="I7" s="27">
        <v>25</v>
      </c>
      <c r="J7" s="4">
        <v>17</v>
      </c>
      <c r="K7" s="27"/>
      <c r="L7" s="4"/>
      <c r="M7" s="27"/>
      <c r="N7" s="27"/>
      <c r="O7" s="4">
        <v>17</v>
      </c>
      <c r="P7" s="27"/>
      <c r="Q7" s="4"/>
      <c r="R7" s="27">
        <v>20</v>
      </c>
      <c r="S7" s="4"/>
      <c r="T7" s="27"/>
      <c r="U7" s="4"/>
      <c r="V7" s="27"/>
      <c r="W7" s="4"/>
      <c r="X7" s="27"/>
      <c r="Y7" s="4"/>
      <c r="Z7" s="27"/>
      <c r="AA7" s="4"/>
      <c r="AB7" s="27"/>
      <c r="AC7" s="4"/>
      <c r="AF7" s="19"/>
      <c r="AG7" s="20"/>
      <c r="AK7" s="55" t="str">
        <f>C7</f>
        <v>Matt Linfield</v>
      </c>
      <c r="AL7" s="19">
        <f>AVERAGE(AN7:BH7)</f>
        <v>71.2</v>
      </c>
      <c r="AP7" s="42"/>
      <c r="AQ7" s="27">
        <v>40</v>
      </c>
      <c r="AR7" s="4">
        <f>I7*4</f>
        <v>100</v>
      </c>
      <c r="AS7" s="27">
        <f>J7*4</f>
        <v>68</v>
      </c>
      <c r="AT7" s="4"/>
      <c r="AU7" s="27"/>
      <c r="AV7" s="70"/>
      <c r="AW7" s="27"/>
      <c r="AX7" s="62">
        <f>O7*4</f>
        <v>68</v>
      </c>
      <c r="AY7" s="62"/>
      <c r="AZ7" s="4"/>
      <c r="BA7" s="70">
        <f>R7*4</f>
        <v>80</v>
      </c>
      <c r="BB7" s="27"/>
      <c r="BC7" s="27"/>
      <c r="BD7" s="27"/>
      <c r="BE7" s="27"/>
      <c r="BF7" s="27"/>
      <c r="BG7" s="27"/>
      <c r="BH7" s="4"/>
      <c r="BI7" s="20"/>
    </row>
    <row r="8" spans="1:61" ht="14.5" x14ac:dyDescent="0.35">
      <c r="A8" s="18">
        <v>5</v>
      </c>
      <c r="B8" s="44">
        <v>1</v>
      </c>
      <c r="C8" s="46" t="s">
        <v>12</v>
      </c>
      <c r="D8" s="46">
        <f>COUNT(I8:AC8)</f>
        <v>15</v>
      </c>
      <c r="E8" s="46">
        <f>SUM(I8:AC8)</f>
        <v>229</v>
      </c>
      <c r="F8" s="78">
        <f>E8/D8</f>
        <v>15.266666666666667</v>
      </c>
      <c r="G8" s="46"/>
      <c r="H8" s="46"/>
      <c r="I8" s="40">
        <v>34</v>
      </c>
      <c r="J8" s="46">
        <v>24</v>
      </c>
      <c r="K8" s="40">
        <v>32</v>
      </c>
      <c r="L8" s="46">
        <v>9</v>
      </c>
      <c r="M8" s="40">
        <v>0</v>
      </c>
      <c r="N8" s="40">
        <v>3</v>
      </c>
      <c r="O8" s="46">
        <v>19</v>
      </c>
      <c r="P8" s="40">
        <v>8</v>
      </c>
      <c r="Q8" s="46">
        <v>6</v>
      </c>
      <c r="R8" s="40">
        <v>23</v>
      </c>
      <c r="S8" s="46">
        <v>0</v>
      </c>
      <c r="T8" s="40">
        <v>20</v>
      </c>
      <c r="U8" s="46">
        <v>3</v>
      </c>
      <c r="V8" s="40">
        <v>31</v>
      </c>
      <c r="W8" s="46">
        <v>17</v>
      </c>
      <c r="X8" s="40"/>
      <c r="Y8" s="46"/>
      <c r="Z8" s="40"/>
      <c r="AA8" s="46"/>
      <c r="AB8" s="40"/>
      <c r="AC8" s="46"/>
      <c r="AF8" s="19">
        <v>3</v>
      </c>
      <c r="AG8" s="20">
        <v>2</v>
      </c>
      <c r="AK8" s="82" t="str">
        <f>C8</f>
        <v>Reuben Dodson</v>
      </c>
      <c r="AL8" s="19">
        <f>AVERAGE(AN8:BH8)</f>
        <v>71</v>
      </c>
      <c r="AP8" s="34"/>
      <c r="AQ8" s="22"/>
      <c r="AR8" s="46"/>
      <c r="AS8" s="40"/>
      <c r="AT8" s="46"/>
      <c r="AU8" s="40"/>
      <c r="AV8" s="71"/>
      <c r="AW8" s="40"/>
      <c r="AX8" s="64"/>
      <c r="AY8" s="40"/>
      <c r="AZ8" s="46"/>
      <c r="BA8" s="40"/>
      <c r="BB8" s="40">
        <f>S8*5</f>
        <v>0</v>
      </c>
      <c r="BC8" s="40">
        <f>T8*5</f>
        <v>100</v>
      </c>
      <c r="BD8" s="46">
        <f>U8*5</f>
        <v>15</v>
      </c>
      <c r="BE8" s="40">
        <f>V8*5</f>
        <v>155</v>
      </c>
      <c r="BF8" s="46">
        <f>W8*5</f>
        <v>85</v>
      </c>
      <c r="BG8" s="40"/>
      <c r="BH8" s="46"/>
      <c r="BI8" s="20"/>
    </row>
    <row r="9" spans="1:61" ht="15" thickBot="1" x14ac:dyDescent="0.4">
      <c r="A9" s="18">
        <v>6</v>
      </c>
      <c r="B9" s="28">
        <v>32</v>
      </c>
      <c r="C9" s="6" t="s">
        <v>11</v>
      </c>
      <c r="D9" s="6">
        <f>COUNT(I9:AC9)</f>
        <v>11</v>
      </c>
      <c r="E9" s="6">
        <f>SUM(I9:AC9)</f>
        <v>151</v>
      </c>
      <c r="F9" s="76">
        <f>E9/D9</f>
        <v>13.727272727272727</v>
      </c>
      <c r="G9" s="77"/>
      <c r="H9" s="77"/>
      <c r="I9" s="29">
        <v>14</v>
      </c>
      <c r="J9" s="6"/>
      <c r="K9" s="29"/>
      <c r="L9" s="6">
        <v>15</v>
      </c>
      <c r="M9" s="29">
        <v>18</v>
      </c>
      <c r="N9" s="29">
        <v>21</v>
      </c>
      <c r="O9" s="6"/>
      <c r="P9" s="29">
        <v>15</v>
      </c>
      <c r="Q9" s="6">
        <v>4</v>
      </c>
      <c r="R9" s="29"/>
      <c r="S9" s="6">
        <v>0</v>
      </c>
      <c r="T9" s="29">
        <v>8</v>
      </c>
      <c r="U9" s="6">
        <v>6</v>
      </c>
      <c r="V9" s="29">
        <v>20</v>
      </c>
      <c r="W9" s="6">
        <v>30</v>
      </c>
      <c r="X9" s="29"/>
      <c r="Y9" s="6"/>
      <c r="Z9" s="29"/>
      <c r="AA9" s="6"/>
      <c r="AB9" s="29"/>
      <c r="AC9" s="6"/>
      <c r="AF9" s="19"/>
      <c r="AG9" s="20"/>
      <c r="AK9" s="54" t="str">
        <f>C9</f>
        <v>Stewart Adams</v>
      </c>
      <c r="AL9" s="19">
        <f>AVERAGE(AN9:BH9)</f>
        <v>64</v>
      </c>
      <c r="AP9" s="34"/>
      <c r="AQ9" s="22"/>
      <c r="AR9" s="6"/>
      <c r="AS9" s="29"/>
      <c r="AT9" s="6"/>
      <c r="AU9" s="29"/>
      <c r="AV9" s="63"/>
      <c r="AW9" s="29"/>
      <c r="AX9" s="61"/>
      <c r="AY9" s="29"/>
      <c r="AZ9" s="29"/>
      <c r="BA9" s="29"/>
      <c r="BB9" s="29">
        <f>S9*5</f>
        <v>0</v>
      </c>
      <c r="BC9" s="29">
        <f>T9*5</f>
        <v>40</v>
      </c>
      <c r="BD9" s="6">
        <f>U9*5</f>
        <v>30</v>
      </c>
      <c r="BE9" s="6">
        <f>V9*5</f>
        <v>100</v>
      </c>
      <c r="BF9" s="6">
        <f>W9*5</f>
        <v>150</v>
      </c>
      <c r="BG9" s="29"/>
      <c r="BH9" s="6"/>
      <c r="BI9" s="20"/>
    </row>
    <row r="10" spans="1:61" ht="15" thickBot="1" x14ac:dyDescent="0.4">
      <c r="A10" s="18">
        <v>7</v>
      </c>
      <c r="B10" s="26">
        <v>979</v>
      </c>
      <c r="C10" s="4" t="s">
        <v>17</v>
      </c>
      <c r="D10" s="4">
        <f>COUNT(I10:AC10)</f>
        <v>4</v>
      </c>
      <c r="E10" s="4">
        <f>SUM(I10:AC10)</f>
        <v>49</v>
      </c>
      <c r="F10" s="75">
        <f>E10/D10</f>
        <v>12.25</v>
      </c>
      <c r="G10" s="4"/>
      <c r="H10" s="4"/>
      <c r="I10" s="27">
        <v>16</v>
      </c>
      <c r="J10" s="4"/>
      <c r="K10" s="27"/>
      <c r="L10" s="4">
        <v>0</v>
      </c>
      <c r="M10" s="27"/>
      <c r="N10" s="27"/>
      <c r="O10" s="4">
        <v>19</v>
      </c>
      <c r="P10" s="27"/>
      <c r="Q10" s="4"/>
      <c r="R10" s="27"/>
      <c r="S10" s="4"/>
      <c r="T10" s="27"/>
      <c r="U10" s="4"/>
      <c r="V10" s="27"/>
      <c r="W10" s="4"/>
      <c r="X10" s="27">
        <v>14</v>
      </c>
      <c r="Y10" s="4"/>
      <c r="Z10" s="27"/>
      <c r="AA10" s="4"/>
      <c r="AB10" s="27"/>
      <c r="AC10" s="4"/>
      <c r="AF10" s="19"/>
      <c r="AG10" s="20"/>
      <c r="AK10" s="55" t="str">
        <f>C10</f>
        <v>Seamus Cushnahan</v>
      </c>
      <c r="AL10" s="19">
        <f>AVERAGE(AN10:BH10)</f>
        <v>50.4</v>
      </c>
      <c r="AN10" s="4"/>
      <c r="AO10" s="4">
        <v>56</v>
      </c>
      <c r="AP10" s="34"/>
      <c r="AQ10" s="22"/>
      <c r="AR10" s="96">
        <f>I10*4</f>
        <v>64</v>
      </c>
      <c r="AS10" s="27"/>
      <c r="AT10" s="4"/>
      <c r="AU10" s="27">
        <f>L10*4</f>
        <v>0</v>
      </c>
      <c r="AV10" s="70"/>
      <c r="AW10" s="27"/>
      <c r="AX10" s="96">
        <f>O10*4</f>
        <v>76</v>
      </c>
      <c r="AY10" s="27"/>
      <c r="AZ10" s="4"/>
      <c r="BA10" s="27"/>
      <c r="BB10" s="27"/>
      <c r="BC10" s="27"/>
      <c r="BD10" s="96"/>
      <c r="BE10" s="27"/>
      <c r="BF10" s="4"/>
      <c r="BG10" s="92">
        <f>X10*4</f>
        <v>56</v>
      </c>
      <c r="BH10" s="4"/>
      <c r="BI10" s="20"/>
    </row>
    <row r="11" spans="1:61" ht="14.5" x14ac:dyDescent="0.35">
      <c r="A11" s="18">
        <v>8</v>
      </c>
      <c r="B11" s="28">
        <v>218</v>
      </c>
      <c r="C11" s="6" t="s">
        <v>20</v>
      </c>
      <c r="D11" s="6">
        <f>COUNT(I11:AC11)</f>
        <v>16</v>
      </c>
      <c r="E11" s="6">
        <f>SUM(I11:AC11)</f>
        <v>138</v>
      </c>
      <c r="F11" s="76">
        <f>E11/D11</f>
        <v>8.625</v>
      </c>
      <c r="G11" s="77"/>
      <c r="H11" s="77"/>
      <c r="I11" s="31">
        <v>20</v>
      </c>
      <c r="J11" s="5">
        <v>1</v>
      </c>
      <c r="K11" s="31">
        <v>0</v>
      </c>
      <c r="L11" s="5">
        <v>2</v>
      </c>
      <c r="M11" s="31">
        <v>0</v>
      </c>
      <c r="N11" s="31">
        <v>2</v>
      </c>
      <c r="O11" s="2">
        <v>8</v>
      </c>
      <c r="P11" s="1">
        <v>10</v>
      </c>
      <c r="Q11" s="2">
        <v>19</v>
      </c>
      <c r="R11" s="31">
        <v>12</v>
      </c>
      <c r="S11" s="5">
        <v>13</v>
      </c>
      <c r="T11" s="27">
        <v>8</v>
      </c>
      <c r="U11" s="4">
        <v>16</v>
      </c>
      <c r="V11" s="29">
        <v>22</v>
      </c>
      <c r="W11" s="6">
        <v>2</v>
      </c>
      <c r="X11" s="29">
        <v>3</v>
      </c>
      <c r="Y11" s="6"/>
      <c r="Z11" s="27"/>
      <c r="AA11" s="4"/>
      <c r="AB11" s="27"/>
      <c r="AC11" s="4"/>
      <c r="AF11" s="19"/>
      <c r="AG11" s="20">
        <v>1</v>
      </c>
      <c r="AK11" s="54" t="str">
        <f>C11</f>
        <v>James Kinton</v>
      </c>
      <c r="AL11" s="19">
        <f>AVERAGE(AN11:BH11)</f>
        <v>46.2</v>
      </c>
      <c r="AP11" s="34"/>
      <c r="AQ11" s="22"/>
      <c r="AR11" s="5"/>
      <c r="AS11" s="31"/>
      <c r="AT11" s="5"/>
      <c r="AU11" s="31"/>
      <c r="AV11" s="72"/>
      <c r="AW11" s="31"/>
      <c r="AX11" s="60"/>
      <c r="AY11" s="1"/>
      <c r="AZ11" s="1"/>
      <c r="BA11" s="31"/>
      <c r="BB11" s="98"/>
      <c r="BC11" s="27">
        <f>T11*4</f>
        <v>32</v>
      </c>
      <c r="BD11" s="27">
        <f>U11*4</f>
        <v>64</v>
      </c>
      <c r="BE11" s="29">
        <f>V11*5</f>
        <v>110</v>
      </c>
      <c r="BF11" s="29">
        <f>W11*5</f>
        <v>10</v>
      </c>
      <c r="BG11" s="52">
        <f>X11*5</f>
        <v>15</v>
      </c>
      <c r="BH11" s="6"/>
      <c r="BI11" s="20"/>
    </row>
    <row r="12" spans="1:61" ht="14.5" x14ac:dyDescent="0.35">
      <c r="A12" s="18">
        <v>9</v>
      </c>
      <c r="B12" s="26">
        <v>137</v>
      </c>
      <c r="C12" s="4" t="s">
        <v>24</v>
      </c>
      <c r="D12" s="4">
        <f>COUNT(I12:AC12)</f>
        <v>14</v>
      </c>
      <c r="E12" s="4">
        <f>SUM(I12:AC12)</f>
        <v>117</v>
      </c>
      <c r="F12" s="75">
        <f>E12/D12</f>
        <v>8.3571428571428577</v>
      </c>
      <c r="G12" s="4"/>
      <c r="H12" s="4"/>
      <c r="I12" s="31">
        <v>2</v>
      </c>
      <c r="J12" s="5">
        <v>0</v>
      </c>
      <c r="K12" s="31">
        <v>0</v>
      </c>
      <c r="L12" s="2">
        <v>14</v>
      </c>
      <c r="M12" s="1">
        <v>1</v>
      </c>
      <c r="N12" s="1">
        <v>0</v>
      </c>
      <c r="O12" s="2">
        <v>22</v>
      </c>
      <c r="P12" s="31">
        <v>28</v>
      </c>
      <c r="Q12" s="5">
        <v>20</v>
      </c>
      <c r="R12" s="27">
        <v>6</v>
      </c>
      <c r="S12" s="4">
        <v>1</v>
      </c>
      <c r="T12" s="27">
        <v>14</v>
      </c>
      <c r="U12" s="4"/>
      <c r="V12" s="27">
        <v>7</v>
      </c>
      <c r="W12" s="4">
        <v>2</v>
      </c>
      <c r="X12" s="27"/>
      <c r="Y12" s="4"/>
      <c r="Z12" s="27"/>
      <c r="AA12" s="4"/>
      <c r="AB12" s="27"/>
      <c r="AC12" s="4"/>
      <c r="AF12" s="19"/>
      <c r="AG12" s="20"/>
      <c r="AK12" s="55" t="str">
        <f>C12</f>
        <v>Alfie Blackwell</v>
      </c>
      <c r="AL12" s="19">
        <f>AVERAGE(AN12:BH12)</f>
        <v>45.6</v>
      </c>
      <c r="AP12" s="34"/>
      <c r="AQ12" s="22"/>
      <c r="AR12" s="97"/>
      <c r="AS12" s="31"/>
      <c r="AT12" s="5"/>
      <c r="AU12" s="1"/>
      <c r="AV12" s="67"/>
      <c r="AW12" s="1"/>
      <c r="AX12" s="60"/>
      <c r="AY12" s="31">
        <f>P12*3</f>
        <v>84</v>
      </c>
      <c r="AZ12" s="98">
        <f>Q12*3</f>
        <v>60</v>
      </c>
      <c r="BA12" s="27">
        <f>R12*4</f>
        <v>24</v>
      </c>
      <c r="BB12" s="27">
        <f>S12*4</f>
        <v>4</v>
      </c>
      <c r="BC12" s="27">
        <f>T12*4</f>
        <v>56</v>
      </c>
      <c r="BD12" s="27"/>
      <c r="BE12" s="96"/>
      <c r="BF12" s="96"/>
      <c r="BG12" s="27"/>
      <c r="BH12" s="4"/>
      <c r="BI12" s="20"/>
    </row>
    <row r="13" spans="1:61" ht="14.5" x14ac:dyDescent="0.35">
      <c r="A13" s="18">
        <v>10</v>
      </c>
      <c r="B13" s="28">
        <v>300</v>
      </c>
      <c r="C13" s="6" t="s">
        <v>57</v>
      </c>
      <c r="D13" s="6">
        <f>COUNT(I13:AE13)</f>
        <v>14</v>
      </c>
      <c r="E13" s="6">
        <f>SUM(I13:AE13)</f>
        <v>139</v>
      </c>
      <c r="F13" s="76">
        <f>E13/D13</f>
        <v>9.9285714285714288</v>
      </c>
      <c r="G13" s="6"/>
      <c r="H13" s="6"/>
      <c r="I13" s="1"/>
      <c r="J13" s="2"/>
      <c r="K13" s="1">
        <v>4</v>
      </c>
      <c r="L13" s="2">
        <v>7</v>
      </c>
      <c r="M13" s="1">
        <v>15</v>
      </c>
      <c r="N13" s="1">
        <v>35</v>
      </c>
      <c r="O13" s="6">
        <v>0</v>
      </c>
      <c r="P13" s="29">
        <v>2</v>
      </c>
      <c r="Q13" s="6">
        <v>6</v>
      </c>
      <c r="R13" s="29">
        <v>13</v>
      </c>
      <c r="S13" s="6">
        <v>12</v>
      </c>
      <c r="T13" s="29">
        <v>1</v>
      </c>
      <c r="U13" s="6">
        <v>16</v>
      </c>
      <c r="V13" s="29">
        <v>11</v>
      </c>
      <c r="W13" s="6">
        <v>14</v>
      </c>
      <c r="X13" s="29">
        <v>3</v>
      </c>
      <c r="Y13" s="6"/>
      <c r="Z13" s="29"/>
      <c r="AA13" s="6"/>
      <c r="AB13" s="29"/>
      <c r="AC13" s="6"/>
      <c r="AF13" s="19">
        <v>1</v>
      </c>
      <c r="AG13" s="20">
        <v>1</v>
      </c>
      <c r="AK13" s="54" t="str">
        <f>C13</f>
        <v>Lola Jackson</v>
      </c>
      <c r="AL13" s="19">
        <f>AVERAGE(AN13:BH13)</f>
        <v>45</v>
      </c>
      <c r="AP13" s="34"/>
      <c r="AQ13" s="22"/>
      <c r="AR13" s="2"/>
      <c r="AS13" s="1"/>
      <c r="AT13" s="2"/>
      <c r="AU13" s="1"/>
      <c r="AV13" s="67"/>
      <c r="AW13" s="1"/>
      <c r="AX13" s="61"/>
      <c r="AY13" s="29"/>
      <c r="AZ13" s="29"/>
      <c r="BA13" s="29"/>
      <c r="BB13" s="29"/>
      <c r="BC13" s="29">
        <f>T13*5</f>
        <v>5</v>
      </c>
      <c r="BD13" s="29">
        <f>U13*5</f>
        <v>80</v>
      </c>
      <c r="BE13" s="29">
        <f>V13*5</f>
        <v>55</v>
      </c>
      <c r="BF13" s="29">
        <f>W13*5</f>
        <v>70</v>
      </c>
      <c r="BG13" s="29">
        <f>X13*5</f>
        <v>15</v>
      </c>
      <c r="BH13" s="6"/>
      <c r="BI13" s="20"/>
    </row>
    <row r="14" spans="1:61" ht="14.5" x14ac:dyDescent="0.35">
      <c r="A14" s="18">
        <v>11</v>
      </c>
      <c r="B14" s="26">
        <v>69</v>
      </c>
      <c r="C14" s="4" t="s">
        <v>25</v>
      </c>
      <c r="D14" s="4">
        <f>COUNT(I14:AC14)</f>
        <v>15</v>
      </c>
      <c r="E14" s="4">
        <f>SUM(I14:AC14)</f>
        <v>124</v>
      </c>
      <c r="F14" s="75">
        <f>E14/D14</f>
        <v>8.2666666666666675</v>
      </c>
      <c r="G14" s="4"/>
      <c r="H14" s="4"/>
      <c r="I14" s="31">
        <v>3</v>
      </c>
      <c r="J14" s="5">
        <v>4</v>
      </c>
      <c r="K14" s="31">
        <v>13</v>
      </c>
      <c r="L14" s="5">
        <v>6</v>
      </c>
      <c r="M14" s="31">
        <v>0</v>
      </c>
      <c r="N14" s="31">
        <v>1</v>
      </c>
      <c r="O14" s="5"/>
      <c r="P14" s="31">
        <v>16</v>
      </c>
      <c r="Q14" s="5">
        <v>0</v>
      </c>
      <c r="R14" s="31">
        <v>2</v>
      </c>
      <c r="S14" s="5">
        <v>11</v>
      </c>
      <c r="T14" s="31">
        <v>0</v>
      </c>
      <c r="U14" s="5">
        <v>8</v>
      </c>
      <c r="V14" s="31">
        <v>11</v>
      </c>
      <c r="W14" s="5">
        <v>20</v>
      </c>
      <c r="X14" s="31">
        <v>29</v>
      </c>
      <c r="Y14" s="5"/>
      <c r="Z14" s="31"/>
      <c r="AA14" s="5"/>
      <c r="AB14" s="31"/>
      <c r="AC14" s="5"/>
      <c r="AF14" s="19"/>
      <c r="AG14" s="20">
        <v>1</v>
      </c>
      <c r="AK14" s="55" t="str">
        <f>C14</f>
        <v>Mark Stenning</v>
      </c>
      <c r="AL14" s="19">
        <f>AVERAGE(AN14:BH14)</f>
        <v>40.799999999999997</v>
      </c>
      <c r="AP14" s="34"/>
      <c r="AQ14" s="22"/>
      <c r="AR14" s="5"/>
      <c r="AS14" s="31"/>
      <c r="AT14" s="5"/>
      <c r="AU14" s="31"/>
      <c r="AV14" s="72"/>
      <c r="AW14" s="31"/>
      <c r="AX14" s="65"/>
      <c r="AY14" s="31"/>
      <c r="AZ14" s="31"/>
      <c r="BA14" s="31"/>
      <c r="BB14" s="5"/>
      <c r="BC14" s="31">
        <f>T14*3</f>
        <v>0</v>
      </c>
      <c r="BD14" s="31">
        <f>U14*3</f>
        <v>24</v>
      </c>
      <c r="BE14" s="31">
        <f>V14*3</f>
        <v>33</v>
      </c>
      <c r="BF14" s="31">
        <f>W14*3</f>
        <v>60</v>
      </c>
      <c r="BG14" s="31">
        <f>X14*3</f>
        <v>87</v>
      </c>
      <c r="BH14" s="98"/>
      <c r="BI14" s="20"/>
    </row>
    <row r="15" spans="1:61" ht="14.5" x14ac:dyDescent="0.35">
      <c r="A15" s="18">
        <v>12</v>
      </c>
      <c r="B15" s="26">
        <v>187</v>
      </c>
      <c r="C15" s="4" t="s">
        <v>39</v>
      </c>
      <c r="D15" s="4">
        <f>COUNT(I15:AC15)</f>
        <v>16</v>
      </c>
      <c r="E15" s="4">
        <f>SUM(I15:AC15)</f>
        <v>124</v>
      </c>
      <c r="F15" s="75">
        <f>E15/D15</f>
        <v>7.75</v>
      </c>
      <c r="G15" s="4"/>
      <c r="H15" s="4"/>
      <c r="I15" s="1">
        <v>4</v>
      </c>
      <c r="J15" s="2">
        <v>8</v>
      </c>
      <c r="K15" s="1">
        <v>4</v>
      </c>
      <c r="L15" s="2">
        <v>1</v>
      </c>
      <c r="M15" s="1">
        <v>1</v>
      </c>
      <c r="N15" s="1">
        <v>8</v>
      </c>
      <c r="O15" s="2">
        <v>14</v>
      </c>
      <c r="P15" s="31">
        <v>0</v>
      </c>
      <c r="Q15" s="5">
        <v>0</v>
      </c>
      <c r="R15" s="1">
        <v>0</v>
      </c>
      <c r="S15" s="2">
        <v>0</v>
      </c>
      <c r="T15" s="1">
        <v>33</v>
      </c>
      <c r="U15" s="2">
        <v>20</v>
      </c>
      <c r="V15" s="31">
        <v>8</v>
      </c>
      <c r="W15" s="5">
        <v>9</v>
      </c>
      <c r="X15" s="31">
        <v>14</v>
      </c>
      <c r="Y15" s="5"/>
      <c r="Z15" s="1"/>
      <c r="AA15" s="2"/>
      <c r="AB15" s="1"/>
      <c r="AC15" s="2"/>
      <c r="AF15" s="19">
        <v>3</v>
      </c>
      <c r="AG15" s="20"/>
      <c r="AK15" s="55" t="str">
        <f>C15</f>
        <v>Lucas Munday</v>
      </c>
      <c r="AL15" s="19">
        <f>AVERAGE(AN15:BH15)</f>
        <v>39.799999999999997</v>
      </c>
      <c r="AP15" s="34"/>
      <c r="AQ15" s="22"/>
      <c r="AR15" s="2"/>
      <c r="AS15" s="1"/>
      <c r="AT15" s="2"/>
      <c r="AU15" s="1"/>
      <c r="AV15" s="67"/>
      <c r="AW15" s="1"/>
      <c r="AX15" s="60"/>
      <c r="AY15" s="31"/>
      <c r="AZ15" s="31"/>
      <c r="BA15" s="1"/>
      <c r="BB15" s="95"/>
      <c r="BC15" s="1">
        <f>T15*2</f>
        <v>66</v>
      </c>
      <c r="BD15" s="2">
        <f>U15*2</f>
        <v>40</v>
      </c>
      <c r="BE15" s="31">
        <f>V15*3</f>
        <v>24</v>
      </c>
      <c r="BF15" s="31">
        <f>W15*3</f>
        <v>27</v>
      </c>
      <c r="BG15" s="31">
        <f>X15*3</f>
        <v>42</v>
      </c>
      <c r="BH15" s="72"/>
      <c r="BI15" s="20"/>
    </row>
    <row r="16" spans="1:61" ht="14.5" x14ac:dyDescent="0.35">
      <c r="A16" s="18">
        <v>13</v>
      </c>
      <c r="B16" s="26">
        <v>579</v>
      </c>
      <c r="C16" s="4" t="s">
        <v>14</v>
      </c>
      <c r="D16" s="4">
        <f>COUNT(I16:AC16)</f>
        <v>15</v>
      </c>
      <c r="E16" s="4">
        <f>SUM(I16:AC16)</f>
        <v>167</v>
      </c>
      <c r="F16" s="75">
        <f>E16/D16</f>
        <v>11.133333333333333</v>
      </c>
      <c r="G16" s="4"/>
      <c r="H16" s="4"/>
      <c r="I16" s="27">
        <v>0</v>
      </c>
      <c r="J16" s="4">
        <v>1</v>
      </c>
      <c r="K16" s="27">
        <v>0</v>
      </c>
      <c r="L16" s="5">
        <v>6</v>
      </c>
      <c r="M16" s="1">
        <v>34</v>
      </c>
      <c r="N16" s="31">
        <v>25</v>
      </c>
      <c r="O16" s="4">
        <v>0</v>
      </c>
      <c r="P16" s="27">
        <v>16</v>
      </c>
      <c r="Q16" s="4">
        <v>24</v>
      </c>
      <c r="R16" s="27">
        <v>13</v>
      </c>
      <c r="S16" s="4">
        <v>6</v>
      </c>
      <c r="T16" s="27">
        <v>9</v>
      </c>
      <c r="U16" s="4"/>
      <c r="V16" s="27">
        <v>0</v>
      </c>
      <c r="W16" s="4">
        <v>9</v>
      </c>
      <c r="X16" s="27">
        <v>24</v>
      </c>
      <c r="Y16" s="4"/>
      <c r="Z16" s="27"/>
      <c r="AA16" s="4"/>
      <c r="AB16" s="27"/>
      <c r="AC16" s="4"/>
      <c r="AF16" s="19">
        <v>1</v>
      </c>
      <c r="AG16" s="20">
        <v>3</v>
      </c>
      <c r="AK16" s="55" t="str">
        <f>C16</f>
        <v>Daniel Harris</v>
      </c>
      <c r="AL16" s="19">
        <f>AVERAGE(AN16:BH16)</f>
        <v>38.4</v>
      </c>
      <c r="AP16" s="34"/>
      <c r="AQ16" s="22"/>
      <c r="AR16" s="4"/>
      <c r="AS16" s="27"/>
      <c r="AT16" s="4"/>
      <c r="AU16" s="31"/>
      <c r="AV16" s="67"/>
      <c r="AW16" s="31"/>
      <c r="AX16" s="62"/>
      <c r="AY16" s="27"/>
      <c r="AZ16" s="27"/>
      <c r="BA16" s="96"/>
      <c r="BB16" s="96">
        <f>S16*4</f>
        <v>24</v>
      </c>
      <c r="BC16" s="27">
        <f>T16*4</f>
        <v>36</v>
      </c>
      <c r="BD16" s="27"/>
      <c r="BE16" s="27">
        <f>V16*4</f>
        <v>0</v>
      </c>
      <c r="BF16" s="96">
        <f>W16*4</f>
        <v>36</v>
      </c>
      <c r="BG16" s="27">
        <f>X16*4</f>
        <v>96</v>
      </c>
      <c r="BH16" s="4"/>
      <c r="BI16" s="20"/>
    </row>
    <row r="17" spans="1:61" ht="14.5" x14ac:dyDescent="0.35">
      <c r="A17" s="18">
        <v>14</v>
      </c>
      <c r="B17" s="26">
        <v>61</v>
      </c>
      <c r="C17" s="4" t="s">
        <v>15</v>
      </c>
      <c r="D17" s="4">
        <f>COUNT(I17:AC17)</f>
        <v>15</v>
      </c>
      <c r="E17" s="4">
        <f>SUM(I17:AC17)</f>
        <v>133</v>
      </c>
      <c r="F17" s="75">
        <f>E17/D17</f>
        <v>8.8666666666666671</v>
      </c>
      <c r="G17" s="4"/>
      <c r="H17" s="4"/>
      <c r="I17" s="27">
        <v>0</v>
      </c>
      <c r="J17" s="4">
        <v>2</v>
      </c>
      <c r="K17" s="31">
        <v>26</v>
      </c>
      <c r="L17" s="4">
        <v>8</v>
      </c>
      <c r="M17" s="27">
        <v>11</v>
      </c>
      <c r="N17" s="27">
        <v>10</v>
      </c>
      <c r="O17" s="4">
        <v>1</v>
      </c>
      <c r="P17" s="27">
        <v>0</v>
      </c>
      <c r="Q17" s="4">
        <v>15</v>
      </c>
      <c r="R17" s="27">
        <v>5</v>
      </c>
      <c r="S17" s="4"/>
      <c r="T17" s="31">
        <v>12</v>
      </c>
      <c r="U17" s="5">
        <v>20</v>
      </c>
      <c r="V17" s="27">
        <v>7</v>
      </c>
      <c r="W17" s="4">
        <v>4</v>
      </c>
      <c r="X17" s="27">
        <v>12</v>
      </c>
      <c r="Y17" s="4"/>
      <c r="Z17" s="31"/>
      <c r="AA17" s="5"/>
      <c r="AB17" s="31"/>
      <c r="AC17" s="5"/>
      <c r="AF17" s="19"/>
      <c r="AG17" s="20"/>
      <c r="AK17" s="55" t="str">
        <f>C17</f>
        <v>Daniel Othen</v>
      </c>
      <c r="AL17" s="19">
        <f>AVERAGE(AN17:BH17)</f>
        <v>37.6</v>
      </c>
      <c r="AP17" s="34"/>
      <c r="AQ17" s="22"/>
      <c r="AR17" s="4"/>
      <c r="AS17" s="27"/>
      <c r="AT17" s="5"/>
      <c r="AU17" s="27"/>
      <c r="AV17" s="70"/>
      <c r="AW17" s="27"/>
      <c r="AX17" s="96"/>
      <c r="AY17" s="27"/>
      <c r="AZ17" s="27"/>
      <c r="BA17" s="27"/>
      <c r="BB17" s="27"/>
      <c r="BC17" s="98">
        <f>T17*3</f>
        <v>36</v>
      </c>
      <c r="BD17" s="98">
        <f>U17*3</f>
        <v>60</v>
      </c>
      <c r="BE17" s="27">
        <f>V17*4</f>
        <v>28</v>
      </c>
      <c r="BF17" s="27">
        <f>W17*4</f>
        <v>16</v>
      </c>
      <c r="BG17" s="27">
        <f>X17*4</f>
        <v>48</v>
      </c>
      <c r="BH17" s="4"/>
      <c r="BI17" s="20"/>
    </row>
    <row r="18" spans="1:61" ht="14.5" x14ac:dyDescent="0.35">
      <c r="A18" s="18">
        <v>15</v>
      </c>
      <c r="B18" s="26">
        <v>413</v>
      </c>
      <c r="C18" s="4" t="s">
        <v>26</v>
      </c>
      <c r="D18" s="4">
        <f>COUNT(I18:AC18)</f>
        <v>9</v>
      </c>
      <c r="E18" s="4">
        <f>SUM(I18:AC18)</f>
        <v>101</v>
      </c>
      <c r="F18" s="75">
        <f>E18/D18</f>
        <v>11.222222222222221</v>
      </c>
      <c r="G18" s="4"/>
      <c r="H18" s="4"/>
      <c r="I18" s="27">
        <v>0</v>
      </c>
      <c r="J18" s="4">
        <v>35</v>
      </c>
      <c r="K18" s="27"/>
      <c r="L18" s="4">
        <v>11</v>
      </c>
      <c r="M18" s="27">
        <v>18</v>
      </c>
      <c r="N18" s="27">
        <v>11</v>
      </c>
      <c r="O18" s="4"/>
      <c r="P18" s="27">
        <v>4</v>
      </c>
      <c r="Q18" s="4">
        <v>5</v>
      </c>
      <c r="R18" s="27"/>
      <c r="S18" s="4">
        <v>6</v>
      </c>
      <c r="T18" s="27"/>
      <c r="U18" s="4">
        <v>11</v>
      </c>
      <c r="V18" s="27"/>
      <c r="W18" s="4"/>
      <c r="X18" s="27"/>
      <c r="Y18" s="4"/>
      <c r="Z18" s="27"/>
      <c r="AA18" s="4"/>
      <c r="AB18" s="27"/>
      <c r="AC18" s="4"/>
      <c r="AF18" s="19">
        <v>1</v>
      </c>
      <c r="AG18" s="20">
        <v>1</v>
      </c>
      <c r="AK18" s="55" t="str">
        <f>C18</f>
        <v>Richard Rayner</v>
      </c>
      <c r="AL18" s="19">
        <f>AVERAGE(AN18:BH18)</f>
        <v>29.6</v>
      </c>
      <c r="AP18" s="34"/>
      <c r="AQ18" s="22"/>
      <c r="AR18" s="4"/>
      <c r="AS18" s="27"/>
      <c r="AT18" s="4"/>
      <c r="AU18" s="27"/>
      <c r="AV18" s="70"/>
      <c r="AW18" s="27">
        <f>N18*4</f>
        <v>44</v>
      </c>
      <c r="AX18" s="62"/>
      <c r="AY18" s="27">
        <f>P18*4</f>
        <v>16</v>
      </c>
      <c r="AZ18" s="4">
        <f>Q18*4</f>
        <v>20</v>
      </c>
      <c r="BA18" s="4"/>
      <c r="BB18" s="4">
        <f>S18*4</f>
        <v>24</v>
      </c>
      <c r="BC18" s="4"/>
      <c r="BD18" s="4">
        <f>U18*4</f>
        <v>44</v>
      </c>
      <c r="BE18" s="4"/>
      <c r="BF18" s="4"/>
      <c r="BG18" s="27"/>
      <c r="BH18" s="4"/>
      <c r="BI18" s="20"/>
    </row>
    <row r="19" spans="1:61" ht="14.5" x14ac:dyDescent="0.35">
      <c r="A19" s="18">
        <v>16</v>
      </c>
      <c r="B19" s="30">
        <v>442</v>
      </c>
      <c r="C19" s="5" t="s">
        <v>28</v>
      </c>
      <c r="D19" s="5">
        <f>COUNT(I19:AC19)</f>
        <v>9</v>
      </c>
      <c r="E19" s="5">
        <f>SUM(I19:AC19)</f>
        <v>86</v>
      </c>
      <c r="F19" s="79">
        <f>E19/D19</f>
        <v>9.5555555555555554</v>
      </c>
      <c r="G19" s="5"/>
      <c r="H19" s="5"/>
      <c r="I19" s="1"/>
      <c r="J19" s="2"/>
      <c r="K19" s="1">
        <v>0</v>
      </c>
      <c r="L19" s="2">
        <v>0</v>
      </c>
      <c r="M19" s="22"/>
      <c r="N19" s="22"/>
      <c r="O19">
        <v>28</v>
      </c>
      <c r="P19" s="1">
        <v>10</v>
      </c>
      <c r="Q19" s="2">
        <v>17</v>
      </c>
      <c r="R19" s="31">
        <v>1</v>
      </c>
      <c r="S19" s="5"/>
      <c r="T19" s="31"/>
      <c r="U19" s="5">
        <v>11</v>
      </c>
      <c r="V19" s="31">
        <v>5</v>
      </c>
      <c r="W19" s="5">
        <v>14</v>
      </c>
      <c r="X19" s="31"/>
      <c r="Y19" s="5"/>
      <c r="Z19" s="31"/>
      <c r="AA19" s="5"/>
      <c r="AB19" s="31"/>
      <c r="AC19" s="5"/>
      <c r="AF19" s="19">
        <v>2</v>
      </c>
      <c r="AG19" s="20">
        <v>1</v>
      </c>
      <c r="AK19" s="56" t="str">
        <f>C19</f>
        <v>Adam Palmer</v>
      </c>
      <c r="AL19" s="19">
        <f>AVERAGE(AN19:BH19)</f>
        <v>25.4</v>
      </c>
      <c r="AP19" s="34"/>
      <c r="AQ19" s="22"/>
      <c r="AR19" s="2"/>
      <c r="AS19" s="1"/>
      <c r="AT19" s="2"/>
      <c r="AU19" s="1"/>
      <c r="AV19" s="66"/>
      <c r="AW19" s="22"/>
      <c r="AX19" s="23"/>
      <c r="AY19" s="1"/>
      <c r="AZ19" s="1">
        <f>Q19*2</f>
        <v>34</v>
      </c>
      <c r="BA19" s="5">
        <f>R19*3</f>
        <v>3</v>
      </c>
      <c r="BB19" s="5"/>
      <c r="BC19" s="31"/>
      <c r="BD19" s="5">
        <f>U19*3</f>
        <v>33</v>
      </c>
      <c r="BE19" s="5">
        <f>V19*3</f>
        <v>15</v>
      </c>
      <c r="BF19" s="5">
        <f>W19*3</f>
        <v>42</v>
      </c>
      <c r="BG19" s="31"/>
      <c r="BH19" s="5"/>
      <c r="BI19" s="20"/>
    </row>
    <row r="20" spans="1:61" ht="14.5" x14ac:dyDescent="0.35">
      <c r="A20" s="18">
        <v>17</v>
      </c>
      <c r="B20" s="30">
        <v>578</v>
      </c>
      <c r="C20" s="5" t="s">
        <v>19</v>
      </c>
      <c r="D20" s="5">
        <f>COUNT(I20:AC20)</f>
        <v>14</v>
      </c>
      <c r="E20" s="5">
        <f>SUM(I20:AC20)</f>
        <v>86</v>
      </c>
      <c r="F20" s="79">
        <f>E20/D20</f>
        <v>6.1428571428571432</v>
      </c>
      <c r="G20" s="5"/>
      <c r="H20" s="5"/>
      <c r="I20" s="31"/>
      <c r="J20" s="5">
        <v>5</v>
      </c>
      <c r="K20" s="31">
        <v>2</v>
      </c>
      <c r="L20" s="5">
        <v>20</v>
      </c>
      <c r="M20" s="27">
        <v>2</v>
      </c>
      <c r="N20" s="27">
        <v>0</v>
      </c>
      <c r="O20" s="5">
        <v>0</v>
      </c>
      <c r="P20" s="31">
        <v>4</v>
      </c>
      <c r="Q20" s="5">
        <v>10</v>
      </c>
      <c r="R20" s="31">
        <v>5</v>
      </c>
      <c r="S20" s="5">
        <v>5</v>
      </c>
      <c r="T20" s="31">
        <v>21</v>
      </c>
      <c r="U20" s="5"/>
      <c r="V20" s="27">
        <v>0</v>
      </c>
      <c r="W20" s="4">
        <v>0</v>
      </c>
      <c r="X20" s="27">
        <v>12</v>
      </c>
      <c r="Y20" s="4"/>
      <c r="Z20" s="31"/>
      <c r="AA20" s="5"/>
      <c r="AB20" s="31"/>
      <c r="AC20" s="5"/>
      <c r="AF20" s="19">
        <v>3</v>
      </c>
      <c r="AG20" s="20"/>
      <c r="AK20" s="56" t="str">
        <f>C20</f>
        <v>Morgan harris</v>
      </c>
      <c r="AL20" s="19">
        <f>AVERAGE(AN20:BH20)</f>
        <v>25.2</v>
      </c>
      <c r="AP20" s="34"/>
      <c r="AQ20" s="22"/>
      <c r="AR20" s="5"/>
      <c r="AS20" s="31"/>
      <c r="AT20" s="5"/>
      <c r="AU20" s="31"/>
      <c r="AV20" s="70"/>
      <c r="AW20" s="27"/>
      <c r="AX20" s="65"/>
      <c r="AY20" s="31"/>
      <c r="AZ20" s="31"/>
      <c r="BA20" s="98"/>
      <c r="BB20" s="98">
        <f>S20*3</f>
        <v>15</v>
      </c>
      <c r="BC20" s="31">
        <f>T20*3</f>
        <v>63</v>
      </c>
      <c r="BD20" s="5"/>
      <c r="BE20" s="96">
        <f>V20*4</f>
        <v>0</v>
      </c>
      <c r="BF20" s="96">
        <f>W20*4</f>
        <v>0</v>
      </c>
      <c r="BG20" s="27">
        <f>X20*4</f>
        <v>48</v>
      </c>
      <c r="BH20" s="4"/>
      <c r="BI20" s="20"/>
    </row>
    <row r="21" spans="1:61" ht="14.5" x14ac:dyDescent="0.35">
      <c r="A21" s="18">
        <v>18</v>
      </c>
      <c r="B21" s="26">
        <v>107</v>
      </c>
      <c r="C21" s="4" t="s">
        <v>82</v>
      </c>
      <c r="D21" s="4">
        <f>COUNT(I21:AC21)</f>
        <v>14</v>
      </c>
      <c r="E21" s="4">
        <f>SUM(I21:AC21)</f>
        <v>114</v>
      </c>
      <c r="F21" s="75">
        <f>E21/D21</f>
        <v>8.1428571428571423</v>
      </c>
      <c r="G21" s="4"/>
      <c r="H21" s="4"/>
      <c r="I21" s="29">
        <v>7</v>
      </c>
      <c r="J21" s="6">
        <v>17</v>
      </c>
      <c r="K21" s="29">
        <v>18</v>
      </c>
      <c r="L21" s="6">
        <v>17</v>
      </c>
      <c r="M21" s="29">
        <v>8</v>
      </c>
      <c r="N21" s="29">
        <v>4</v>
      </c>
      <c r="O21" s="6">
        <v>8</v>
      </c>
      <c r="P21" s="29">
        <v>7</v>
      </c>
      <c r="Q21" s="6">
        <v>3</v>
      </c>
      <c r="R21" s="29"/>
      <c r="S21" s="6">
        <v>0</v>
      </c>
      <c r="T21" s="29">
        <v>0</v>
      </c>
      <c r="U21" s="6">
        <v>4</v>
      </c>
      <c r="V21" s="29">
        <v>7</v>
      </c>
      <c r="W21" s="6">
        <v>14</v>
      </c>
      <c r="X21" s="27"/>
      <c r="Y21" s="4"/>
      <c r="Z21" s="29"/>
      <c r="AA21" s="6"/>
      <c r="AB21" s="29"/>
      <c r="AC21" s="6"/>
      <c r="AF21" s="19"/>
      <c r="AG21" s="20"/>
      <c r="AK21" s="55" t="str">
        <f>C21</f>
        <v>Kiereen Thomas</v>
      </c>
      <c r="AL21" s="19">
        <f>AVERAGE(AN21:BH21)</f>
        <v>25</v>
      </c>
      <c r="AP21" s="34"/>
      <c r="AQ21" s="22"/>
      <c r="AR21" s="6"/>
      <c r="AS21" s="29"/>
      <c r="AT21" s="6"/>
      <c r="AU21" s="29"/>
      <c r="AV21" s="63"/>
      <c r="AW21" s="29"/>
      <c r="AX21" s="99"/>
      <c r="AY21" s="29"/>
      <c r="AZ21" s="99"/>
      <c r="BA21" s="6"/>
      <c r="BB21" s="6">
        <f>S21*5</f>
        <v>0</v>
      </c>
      <c r="BC21" s="99">
        <f>T21*5</f>
        <v>0</v>
      </c>
      <c r="BD21" s="6">
        <f>U21*5</f>
        <v>20</v>
      </c>
      <c r="BE21" s="29">
        <f>V21*5</f>
        <v>35</v>
      </c>
      <c r="BF21" s="6">
        <f>W21*5</f>
        <v>70</v>
      </c>
      <c r="BG21" s="27"/>
      <c r="BH21" s="4"/>
      <c r="BI21" s="20"/>
    </row>
    <row r="22" spans="1:61" ht="14.5" x14ac:dyDescent="0.35">
      <c r="A22" s="18">
        <v>19</v>
      </c>
      <c r="B22" s="30">
        <v>305</v>
      </c>
      <c r="C22" s="5" t="s">
        <v>60</v>
      </c>
      <c r="D22" s="5">
        <f>COUNT(I22:AC22)</f>
        <v>2</v>
      </c>
      <c r="E22" s="5">
        <f>SUM(I22:AC22)</f>
        <v>9</v>
      </c>
      <c r="F22" s="79">
        <f>E22/D22</f>
        <v>4.5</v>
      </c>
      <c r="G22" s="5"/>
      <c r="H22" s="5"/>
      <c r="I22" s="22"/>
      <c r="K22" s="22"/>
      <c r="M22" s="29">
        <v>1</v>
      </c>
      <c r="N22" s="29"/>
      <c r="O22" s="4"/>
      <c r="P22" s="27">
        <v>8</v>
      </c>
      <c r="Q22" s="4"/>
      <c r="R22" s="31"/>
      <c r="S22" s="5"/>
      <c r="T22" s="31"/>
      <c r="U22" s="5"/>
      <c r="V22" s="31"/>
      <c r="W22" s="5"/>
      <c r="X22" s="31"/>
      <c r="Y22" s="5"/>
      <c r="Z22" s="31"/>
      <c r="AA22" s="5"/>
      <c r="AB22" s="31"/>
      <c r="AC22" s="5"/>
      <c r="AF22" s="19"/>
      <c r="AG22" s="20"/>
      <c r="AK22" s="56" t="str">
        <f>C22</f>
        <v>Billy Wood</v>
      </c>
      <c r="AL22" s="19">
        <f>AVERAGE(AN22:BH22)</f>
        <v>21.4</v>
      </c>
      <c r="AN22" s="6">
        <v>55</v>
      </c>
      <c r="AO22" s="6">
        <v>15</v>
      </c>
      <c r="AP22" s="34"/>
      <c r="AQ22" s="22"/>
      <c r="AS22" s="22"/>
      <c r="AU22" s="22"/>
      <c r="AV22" s="63">
        <f>M22*5</f>
        <v>5</v>
      </c>
      <c r="AW22" s="29">
        <f>N22*5</f>
        <v>0</v>
      </c>
      <c r="AX22" s="62"/>
      <c r="AY22" s="27">
        <f>P22*4</f>
        <v>32</v>
      </c>
      <c r="AZ22" s="27"/>
      <c r="BA22" s="31"/>
      <c r="BB22" s="31"/>
      <c r="BC22" s="5"/>
      <c r="BD22" s="5"/>
      <c r="BE22" s="31"/>
      <c r="BF22" s="31"/>
      <c r="BG22" s="31"/>
      <c r="BH22" s="5"/>
      <c r="BI22" s="20"/>
    </row>
    <row r="23" spans="1:61" ht="14.5" x14ac:dyDescent="0.35">
      <c r="A23" s="18">
        <v>20</v>
      </c>
      <c r="B23" s="30">
        <v>206</v>
      </c>
      <c r="C23" s="101" t="s">
        <v>36</v>
      </c>
      <c r="D23" s="5">
        <f>COUNT(I23:AC23)</f>
        <v>10</v>
      </c>
      <c r="E23" s="5">
        <f>SUM(I23:AC23)</f>
        <v>68</v>
      </c>
      <c r="F23" s="79">
        <f>E23/D23</f>
        <v>6.8</v>
      </c>
      <c r="G23" s="5"/>
      <c r="H23" s="5"/>
      <c r="I23" s="1">
        <v>10</v>
      </c>
      <c r="J23" s="2"/>
      <c r="K23" s="1">
        <v>11</v>
      </c>
      <c r="L23" s="5">
        <v>0</v>
      </c>
      <c r="M23" s="1"/>
      <c r="N23" s="1"/>
      <c r="O23" s="2">
        <v>1</v>
      </c>
      <c r="P23" s="1">
        <v>2</v>
      </c>
      <c r="Q23" s="95"/>
      <c r="R23" s="1">
        <v>10</v>
      </c>
      <c r="S23" s="2">
        <v>12</v>
      </c>
      <c r="T23" s="1">
        <v>2</v>
      </c>
      <c r="U23" s="2">
        <v>0</v>
      </c>
      <c r="V23" s="1"/>
      <c r="W23" s="2"/>
      <c r="X23" s="1">
        <v>20</v>
      </c>
      <c r="Y23" s="2"/>
      <c r="Z23" s="1"/>
      <c r="AA23" s="95"/>
      <c r="AB23" s="1"/>
      <c r="AC23" s="2"/>
      <c r="AF23" s="19">
        <v>5</v>
      </c>
      <c r="AG23" s="20"/>
      <c r="AK23" s="56" t="str">
        <f>C23</f>
        <v>Abi Wellbelove</v>
      </c>
      <c r="AL23" s="19">
        <f>AVERAGE(AN23:BH23)</f>
        <v>17.600000000000001</v>
      </c>
      <c r="AP23" s="34"/>
      <c r="AQ23" s="22"/>
      <c r="AR23" s="100"/>
      <c r="AS23" s="1"/>
      <c r="AT23" s="2"/>
      <c r="AU23" s="31"/>
      <c r="AV23" s="67"/>
      <c r="AW23" s="1"/>
      <c r="AX23" s="60"/>
      <c r="AY23" s="1"/>
      <c r="AZ23" s="1"/>
      <c r="BA23" s="95">
        <f>R23*2</f>
        <v>20</v>
      </c>
      <c r="BB23" s="1">
        <f>S23*2</f>
        <v>24</v>
      </c>
      <c r="BC23" s="1">
        <f>T23*2</f>
        <v>4</v>
      </c>
      <c r="BD23" s="2">
        <f>U23*2</f>
        <v>0</v>
      </c>
      <c r="BE23" s="1"/>
      <c r="BF23" s="2"/>
      <c r="BG23" s="1">
        <f>X23*2</f>
        <v>40</v>
      </c>
      <c r="BH23" s="2"/>
      <c r="BI23" s="20"/>
    </row>
    <row r="24" spans="1:61" ht="14.5" x14ac:dyDescent="0.35">
      <c r="A24" s="18">
        <v>21</v>
      </c>
      <c r="B24" s="30">
        <v>25</v>
      </c>
      <c r="C24" s="5" t="s">
        <v>47</v>
      </c>
      <c r="D24" s="5">
        <f>COUNT(I24:AC24)</f>
        <v>14</v>
      </c>
      <c r="E24" s="5">
        <f>SUM(I24:AC24)</f>
        <v>112</v>
      </c>
      <c r="F24" s="79">
        <f>E24/D24</f>
        <v>8</v>
      </c>
      <c r="G24" s="80"/>
      <c r="H24" s="80"/>
      <c r="I24" s="22"/>
      <c r="J24">
        <v>0</v>
      </c>
      <c r="K24" s="22">
        <v>7</v>
      </c>
      <c r="L24">
        <v>8</v>
      </c>
      <c r="M24" s="1">
        <v>0</v>
      </c>
      <c r="N24" s="1">
        <v>0</v>
      </c>
      <c r="O24">
        <v>0</v>
      </c>
      <c r="P24" s="22">
        <v>17</v>
      </c>
      <c r="Q24">
        <v>20</v>
      </c>
      <c r="R24" s="1">
        <v>23</v>
      </c>
      <c r="S24" s="2">
        <v>24</v>
      </c>
      <c r="T24" s="31">
        <v>7</v>
      </c>
      <c r="U24" s="5">
        <v>0</v>
      </c>
      <c r="V24" s="31">
        <v>3</v>
      </c>
      <c r="W24" s="5">
        <v>3</v>
      </c>
      <c r="X24" s="31"/>
      <c r="Y24" s="5"/>
      <c r="Z24" s="31"/>
      <c r="AA24" s="5"/>
      <c r="AB24" s="31"/>
      <c r="AC24" s="5"/>
      <c r="AF24" s="19">
        <v>3</v>
      </c>
      <c r="AG24" s="20"/>
      <c r="AK24" s="56" t="str">
        <f>C24</f>
        <v>Becky Rush</v>
      </c>
      <c r="AL24" s="19">
        <f>AVERAGE(AN24:BH24)</f>
        <v>17.399999999999999</v>
      </c>
      <c r="AP24" s="34"/>
      <c r="AQ24" s="22"/>
      <c r="AR24" s="94"/>
      <c r="AS24" s="22"/>
      <c r="AU24" s="22"/>
      <c r="AV24" s="67"/>
      <c r="AW24" s="1"/>
      <c r="AX24" s="23"/>
      <c r="AY24" s="22"/>
      <c r="AZ24" s="22"/>
      <c r="BA24" s="1"/>
      <c r="BB24" s="95">
        <f>S24*2</f>
        <v>48</v>
      </c>
      <c r="BC24" s="98">
        <f>T24*3</f>
        <v>21</v>
      </c>
      <c r="BD24" s="5">
        <f>U24*3</f>
        <v>0</v>
      </c>
      <c r="BE24" s="98">
        <f>V24*3</f>
        <v>9</v>
      </c>
      <c r="BF24" s="5">
        <f>W24*3</f>
        <v>9</v>
      </c>
      <c r="BG24" s="31"/>
      <c r="BH24" s="5"/>
      <c r="BI24" s="20"/>
    </row>
    <row r="25" spans="1:61" ht="14.5" x14ac:dyDescent="0.35">
      <c r="A25" s="18">
        <v>22</v>
      </c>
      <c r="B25" s="3">
        <v>213</v>
      </c>
      <c r="C25" s="2" t="s">
        <v>21</v>
      </c>
      <c r="D25" s="2">
        <f>COUNT(I25:AC25)</f>
        <v>16</v>
      </c>
      <c r="E25" s="2">
        <f>SUM(I25:AC25)</f>
        <v>93</v>
      </c>
      <c r="F25" s="81">
        <f>E25/D25</f>
        <v>5.8125</v>
      </c>
      <c r="G25" s="2"/>
      <c r="H25" s="2"/>
      <c r="I25" s="31">
        <v>14</v>
      </c>
      <c r="J25" s="5">
        <v>9</v>
      </c>
      <c r="K25" s="31">
        <v>6</v>
      </c>
      <c r="L25" s="5">
        <v>4</v>
      </c>
      <c r="M25" s="31">
        <v>0</v>
      </c>
      <c r="N25" s="31">
        <v>0</v>
      </c>
      <c r="O25" s="2">
        <v>16</v>
      </c>
      <c r="P25" s="31">
        <v>0</v>
      </c>
      <c r="Q25" s="5">
        <v>0</v>
      </c>
      <c r="R25" s="1">
        <v>6</v>
      </c>
      <c r="S25" s="2">
        <v>2</v>
      </c>
      <c r="T25" s="1">
        <v>0</v>
      </c>
      <c r="U25" s="2">
        <v>21</v>
      </c>
      <c r="V25" s="1">
        <v>6</v>
      </c>
      <c r="W25" s="2">
        <v>4</v>
      </c>
      <c r="X25" s="1">
        <v>5</v>
      </c>
      <c r="Y25" s="2"/>
      <c r="Z25" s="1"/>
      <c r="AA25" s="2"/>
      <c r="AB25" s="1"/>
      <c r="AC25" s="2"/>
      <c r="AF25" s="19">
        <v>1</v>
      </c>
      <c r="AG25" s="20"/>
      <c r="AK25" s="57" t="str">
        <f>C25</f>
        <v>Steve kinton</v>
      </c>
      <c r="AL25" s="19">
        <f>AVERAGE(AN25:BH25)</f>
        <v>14.4</v>
      </c>
      <c r="AP25" s="34"/>
      <c r="AQ25" s="22"/>
      <c r="AR25" s="5"/>
      <c r="AS25" s="31"/>
      <c r="AT25" s="5"/>
      <c r="AU25" s="31"/>
      <c r="AV25" s="72"/>
      <c r="AW25" s="31"/>
      <c r="AX25" s="60"/>
      <c r="AY25" s="31"/>
      <c r="AZ25" s="31"/>
      <c r="BA25" s="1"/>
      <c r="BB25" s="2"/>
      <c r="BC25" s="1">
        <f>T25*2</f>
        <v>0</v>
      </c>
      <c r="BD25" s="1">
        <f>U25*2</f>
        <v>42</v>
      </c>
      <c r="BE25" s="1">
        <f>V25*2</f>
        <v>12</v>
      </c>
      <c r="BF25" s="1">
        <f>W25*2</f>
        <v>8</v>
      </c>
      <c r="BG25" s="1">
        <f>X25*2</f>
        <v>10</v>
      </c>
      <c r="BH25" s="2"/>
      <c r="BI25" s="20"/>
    </row>
    <row r="26" spans="1:61" ht="14.5" x14ac:dyDescent="0.35">
      <c r="A26" s="18">
        <v>23</v>
      </c>
      <c r="B26" s="30">
        <v>466</v>
      </c>
      <c r="C26" s="5" t="s">
        <v>27</v>
      </c>
      <c r="D26" s="5">
        <f>COUNT(I26:AC26)</f>
        <v>12</v>
      </c>
      <c r="E26" s="5">
        <f>SUM(I26:AC26)</f>
        <v>68</v>
      </c>
      <c r="F26" s="79">
        <f>E26/D26</f>
        <v>5.666666666666667</v>
      </c>
      <c r="G26" s="5"/>
      <c r="H26" s="5"/>
      <c r="I26" s="31">
        <v>0</v>
      </c>
      <c r="J26" s="5">
        <v>9</v>
      </c>
      <c r="K26" s="31">
        <v>16</v>
      </c>
      <c r="L26" s="5">
        <v>2</v>
      </c>
      <c r="M26" s="31">
        <v>0</v>
      </c>
      <c r="N26" s="31">
        <v>6</v>
      </c>
      <c r="O26" s="5">
        <v>0</v>
      </c>
      <c r="P26" s="31">
        <v>1</v>
      </c>
      <c r="Q26" s="5"/>
      <c r="R26" s="1">
        <v>26</v>
      </c>
      <c r="S26" s="2">
        <v>7</v>
      </c>
      <c r="T26" s="31">
        <v>1</v>
      </c>
      <c r="U26" s="5"/>
      <c r="V26" s="31"/>
      <c r="W26" s="5"/>
      <c r="X26" s="31">
        <v>0</v>
      </c>
      <c r="Y26" s="5"/>
      <c r="Z26" s="31"/>
      <c r="AA26" s="5"/>
      <c r="AB26" s="31"/>
      <c r="AC26" s="5"/>
      <c r="AF26" s="19">
        <v>1</v>
      </c>
      <c r="AG26" s="20">
        <v>1</v>
      </c>
      <c r="AK26" s="56" t="str">
        <f>C26</f>
        <v>Ryan Burksfield</v>
      </c>
      <c r="AL26" s="19">
        <f>AVERAGE(AN26:BH26)</f>
        <v>14.4</v>
      </c>
      <c r="AP26" s="34"/>
      <c r="AQ26" s="22"/>
      <c r="AR26" s="5"/>
      <c r="AS26" s="31"/>
      <c r="AT26" s="5"/>
      <c r="AU26" s="31"/>
      <c r="AV26" s="72"/>
      <c r="AW26" s="31"/>
      <c r="AX26" s="65"/>
      <c r="AY26" s="31">
        <f>P26*3</f>
        <v>3</v>
      </c>
      <c r="AZ26" s="31"/>
      <c r="BA26" s="1">
        <f>R26*2</f>
        <v>52</v>
      </c>
      <c r="BB26" s="1">
        <f>S26*2</f>
        <v>14</v>
      </c>
      <c r="BC26" s="31">
        <f>T26*3</f>
        <v>3</v>
      </c>
      <c r="BD26" s="31"/>
      <c r="BE26" s="31"/>
      <c r="BF26" s="31"/>
      <c r="BG26" s="31">
        <f>X26*3</f>
        <v>0</v>
      </c>
      <c r="BH26" s="5"/>
      <c r="BI26" s="20"/>
    </row>
    <row r="27" spans="1:61" ht="14.5" x14ac:dyDescent="0.35">
      <c r="A27" s="18">
        <v>24</v>
      </c>
      <c r="B27" s="26">
        <v>16</v>
      </c>
      <c r="C27" s="4" t="s">
        <v>84</v>
      </c>
      <c r="D27" s="4">
        <f>COUNT(I27:AC27)</f>
        <v>2</v>
      </c>
      <c r="E27" s="4">
        <f>SUM(I27:AC27)</f>
        <v>6</v>
      </c>
      <c r="F27" s="75">
        <f>E27/D27</f>
        <v>3</v>
      </c>
      <c r="G27" s="4"/>
      <c r="H27" s="4"/>
      <c r="I27" s="22"/>
      <c r="K27" s="22"/>
      <c r="M27" s="22"/>
      <c r="N27" s="22"/>
      <c r="P27" s="22"/>
      <c r="Q27" s="23"/>
      <c r="R27" s="22"/>
      <c r="T27" s="22"/>
      <c r="V27" s="22">
        <v>4</v>
      </c>
      <c r="W27">
        <v>2</v>
      </c>
      <c r="X27" s="22"/>
      <c r="Z27" s="22"/>
      <c r="AA27" s="22"/>
      <c r="AB27" s="22"/>
      <c r="AF27" s="19"/>
      <c r="AG27" s="20"/>
      <c r="AK27" s="55" t="str">
        <f>C27</f>
        <v>John Smith</v>
      </c>
      <c r="AL27" s="19">
        <f>AVERAGE(AN27:BH27)</f>
        <v>12</v>
      </c>
      <c r="AP27" s="34"/>
      <c r="AQ27" s="22"/>
      <c r="AS27" s="22"/>
      <c r="AU27" s="22"/>
      <c r="AV27" s="66"/>
      <c r="AW27" s="22"/>
      <c r="AX27" s="23"/>
      <c r="AY27" s="22"/>
      <c r="AZ27" s="94"/>
      <c r="BA27" s="22"/>
      <c r="BB27" s="94"/>
      <c r="BC27" s="22"/>
      <c r="BD27" s="94"/>
      <c r="BE27" s="27">
        <f>V27*4</f>
        <v>16</v>
      </c>
      <c r="BF27" s="96">
        <f>W27*4</f>
        <v>8</v>
      </c>
      <c r="BG27" s="22"/>
      <c r="BI27" s="20"/>
    </row>
    <row r="28" spans="1:61" ht="14.5" x14ac:dyDescent="0.35">
      <c r="A28" s="18">
        <v>25</v>
      </c>
      <c r="B28" s="28">
        <v>318</v>
      </c>
      <c r="C28" s="6" t="s">
        <v>61</v>
      </c>
      <c r="D28" s="6">
        <f>COUNT(I28:AC28)</f>
        <v>2</v>
      </c>
      <c r="E28" s="6">
        <f>SUM(I28:AC28)</f>
        <v>4</v>
      </c>
      <c r="F28" s="76">
        <f>E28/D28</f>
        <v>2</v>
      </c>
      <c r="I28" s="22"/>
      <c r="K28" s="22"/>
      <c r="M28" s="22">
        <v>4</v>
      </c>
      <c r="N28" s="22">
        <v>0</v>
      </c>
      <c r="P28" s="22"/>
      <c r="R28" s="22"/>
      <c r="T28" s="22"/>
      <c r="V28" s="22"/>
      <c r="W28" s="22"/>
      <c r="X28" s="22"/>
      <c r="Z28" s="22"/>
      <c r="AB28" s="22"/>
      <c r="AF28" s="19"/>
      <c r="AG28" s="20"/>
      <c r="AK28" s="54" t="str">
        <f>C28</f>
        <v>Rob Speak</v>
      </c>
      <c r="AL28" s="19">
        <f>AVERAGE(AN28:BH28)</f>
        <v>10</v>
      </c>
      <c r="AP28" s="34"/>
      <c r="AQ28" s="22"/>
      <c r="AS28" s="22"/>
      <c r="AU28" s="22"/>
      <c r="AV28" s="63">
        <f>M28*5</f>
        <v>20</v>
      </c>
      <c r="AW28" s="29">
        <f>N28*5</f>
        <v>0</v>
      </c>
      <c r="AX28" s="61"/>
      <c r="AY28" s="29"/>
      <c r="AZ28" s="6"/>
      <c r="BA28" s="29"/>
      <c r="BB28" s="6"/>
      <c r="BC28" s="29"/>
      <c r="BD28" s="6"/>
      <c r="BE28" s="29"/>
      <c r="BF28" s="6"/>
      <c r="BG28" s="29"/>
      <c r="BH28" s="6"/>
      <c r="BI28" s="20"/>
    </row>
    <row r="29" spans="1:61" ht="14.5" x14ac:dyDescent="0.35">
      <c r="A29" s="18">
        <v>26</v>
      </c>
      <c r="B29" s="30">
        <v>320</v>
      </c>
      <c r="C29" s="5" t="s">
        <v>22</v>
      </c>
      <c r="D29" s="5">
        <f>COUNT(I29:AC29)</f>
        <v>10</v>
      </c>
      <c r="E29" s="5">
        <f>SUM(I29:AC29)</f>
        <v>109</v>
      </c>
      <c r="F29" s="79">
        <f>E29/D29</f>
        <v>10.9</v>
      </c>
      <c r="G29" s="80"/>
      <c r="H29" s="5"/>
      <c r="I29" s="27"/>
      <c r="J29" s="27">
        <v>24</v>
      </c>
      <c r="K29" s="27"/>
      <c r="L29" s="4">
        <v>34</v>
      </c>
      <c r="M29" s="29">
        <v>21</v>
      </c>
      <c r="N29" s="29">
        <v>18</v>
      </c>
      <c r="O29" s="6"/>
      <c r="P29" s="29">
        <v>3</v>
      </c>
      <c r="Q29" s="6">
        <v>1</v>
      </c>
      <c r="R29" s="27"/>
      <c r="S29" s="4">
        <v>0</v>
      </c>
      <c r="T29" s="27"/>
      <c r="U29" s="4">
        <v>6</v>
      </c>
      <c r="V29" s="27">
        <v>0</v>
      </c>
      <c r="W29" s="4">
        <v>2</v>
      </c>
      <c r="X29" s="27"/>
      <c r="Y29" s="4"/>
      <c r="Z29" s="27"/>
      <c r="AA29" s="4"/>
      <c r="AB29" s="27"/>
      <c r="AC29" s="4"/>
      <c r="AF29" s="19"/>
      <c r="AG29" s="20">
        <v>1</v>
      </c>
      <c r="AK29" s="56" t="str">
        <f>C29</f>
        <v>Duncan Adams</v>
      </c>
      <c r="AL29" s="19">
        <f>AVERAGE(AN29:BH29)</f>
        <v>7.4</v>
      </c>
      <c r="AP29" s="34"/>
      <c r="AQ29" s="22"/>
      <c r="AR29" s="4"/>
      <c r="AS29" s="27"/>
      <c r="AT29" s="4"/>
      <c r="AU29" s="27"/>
      <c r="AV29" s="63"/>
      <c r="AW29" s="29"/>
      <c r="AX29" s="61"/>
      <c r="AY29" s="29"/>
      <c r="AZ29" s="6">
        <f>Q29*5</f>
        <v>5</v>
      </c>
      <c r="BA29" s="27"/>
      <c r="BB29" s="4">
        <f>S29*4</f>
        <v>0</v>
      </c>
      <c r="BC29" s="27"/>
      <c r="BD29" s="27">
        <f>U29*4</f>
        <v>24</v>
      </c>
      <c r="BE29" s="27">
        <f>V29*4</f>
        <v>0</v>
      </c>
      <c r="BF29" s="4">
        <f>W29*4</f>
        <v>8</v>
      </c>
      <c r="BG29" s="27"/>
      <c r="BH29" s="4"/>
      <c r="BI29" s="20"/>
    </row>
    <row r="30" spans="1:61" ht="14.5" hidden="1" x14ac:dyDescent="0.35">
      <c r="A30" s="18">
        <v>27</v>
      </c>
      <c r="B30" s="21">
        <v>405</v>
      </c>
      <c r="C30" t="s">
        <v>31</v>
      </c>
      <c r="D30">
        <f>COUNT(I30:AC30)</f>
        <v>0</v>
      </c>
      <c r="E30">
        <f>SUM(I30:AC30)</f>
        <v>0</v>
      </c>
      <c r="F30" s="8" t="e">
        <f>E30/D30</f>
        <v>#DIV/0!</v>
      </c>
      <c r="I30" s="22"/>
      <c r="K30" s="22"/>
      <c r="M30" s="22"/>
      <c r="N30" s="22"/>
      <c r="P30" s="22"/>
      <c r="R30" s="22"/>
      <c r="T30" s="22"/>
      <c r="V30" s="22"/>
      <c r="X30" s="22"/>
      <c r="Y30" s="22"/>
      <c r="Z30" s="22"/>
      <c r="AB30" s="22"/>
      <c r="AF30" s="19"/>
      <c r="AG30" s="20"/>
      <c r="AK30" s="57" t="str">
        <f>C30</f>
        <v>Robert Skipper</v>
      </c>
      <c r="AL30" s="19">
        <f>AVERAGE(AN30:BH30)</f>
        <v>0</v>
      </c>
      <c r="AP30" s="34"/>
      <c r="AQ30" s="22"/>
      <c r="AS30" s="22"/>
      <c r="AU30" s="22"/>
      <c r="AV30" s="66"/>
      <c r="AW30" s="22"/>
      <c r="AX30" s="23">
        <f>O30</f>
        <v>0</v>
      </c>
      <c r="AY30" s="22"/>
      <c r="BA30" s="22"/>
      <c r="BB30" s="2">
        <f>S30*2</f>
        <v>0</v>
      </c>
      <c r="BC30" s="22"/>
      <c r="BE30" s="22"/>
      <c r="BG30" s="22"/>
      <c r="BH30" s="66"/>
      <c r="BI30" s="20"/>
    </row>
    <row r="31" spans="1:61" ht="14.5" hidden="1" x14ac:dyDescent="0.35">
      <c r="A31" s="18">
        <v>28</v>
      </c>
      <c r="B31" s="3">
        <v>337</v>
      </c>
      <c r="C31" s="2" t="s">
        <v>32</v>
      </c>
      <c r="D31" s="2">
        <f>COUNT(I31:AC31)</f>
        <v>0</v>
      </c>
      <c r="E31" s="2">
        <f>SUM(I31:AC31)</f>
        <v>0</v>
      </c>
      <c r="F31" s="81" t="e">
        <f>E31/D31</f>
        <v>#DIV/0!</v>
      </c>
      <c r="G31" s="2"/>
      <c r="H31" s="2"/>
      <c r="I31" s="1"/>
      <c r="J31" s="2"/>
      <c r="K31" s="1"/>
      <c r="L31" s="2"/>
      <c r="M31" s="1"/>
      <c r="N31" s="1"/>
      <c r="O31" s="2"/>
      <c r="P31" s="1"/>
      <c r="Q31" s="2"/>
      <c r="R31" s="1"/>
      <c r="S31" s="2"/>
      <c r="T31" s="1"/>
      <c r="U31" s="2"/>
      <c r="V31" s="1"/>
      <c r="W31" s="2"/>
      <c r="X31" s="1"/>
      <c r="Y31" s="2"/>
      <c r="Z31" s="1"/>
      <c r="AA31" s="2"/>
      <c r="AB31" s="1"/>
      <c r="AC31" s="2"/>
      <c r="AF31" s="19"/>
      <c r="AG31" s="20"/>
      <c r="AK31" s="57" t="str">
        <f>C31</f>
        <v>Billy Fear</v>
      </c>
      <c r="AL31" s="19">
        <f>AVERAGE(AN31:BH31)</f>
        <v>0</v>
      </c>
      <c r="AP31" s="34"/>
      <c r="AQ31" s="22"/>
      <c r="AR31" s="2"/>
      <c r="AS31" s="1"/>
      <c r="AT31" s="2"/>
      <c r="AU31" s="1"/>
      <c r="AV31" s="67"/>
      <c r="AW31" s="1"/>
      <c r="AX31" s="23">
        <f>O31</f>
        <v>0</v>
      </c>
      <c r="AY31" s="1"/>
      <c r="AZ31" s="2"/>
      <c r="BA31" s="1"/>
      <c r="BB31" s="2">
        <f>S31*2</f>
        <v>0</v>
      </c>
      <c r="BC31" s="1"/>
      <c r="BD31" s="2"/>
      <c r="BE31" s="1"/>
      <c r="BF31" s="2"/>
      <c r="BG31" s="1"/>
      <c r="BH31" s="2"/>
      <c r="BI31" s="20"/>
    </row>
    <row r="32" spans="1:61" ht="14.5" hidden="1" x14ac:dyDescent="0.35">
      <c r="A32" s="18">
        <v>29</v>
      </c>
      <c r="B32" s="3">
        <v>102</v>
      </c>
      <c r="C32" s="2" t="s">
        <v>23</v>
      </c>
      <c r="D32" s="2">
        <f>COUNT(I32:AC32)</f>
        <v>0</v>
      </c>
      <c r="E32" s="2">
        <f>SUM(I32:AC32)</f>
        <v>0</v>
      </c>
      <c r="F32" s="81" t="e">
        <f>E32/D32</f>
        <v>#DIV/0!</v>
      </c>
      <c r="G32" s="2"/>
      <c r="H32" s="2"/>
      <c r="I32" s="1"/>
      <c r="J32" s="2"/>
      <c r="K32" s="1"/>
      <c r="L32" s="2"/>
      <c r="M32" s="1"/>
      <c r="N32" s="1"/>
      <c r="O32" s="2"/>
      <c r="P32" s="1"/>
      <c r="Q32" s="2"/>
      <c r="R32" s="1"/>
      <c r="S32" s="2"/>
      <c r="T32" s="1"/>
      <c r="U32" s="2"/>
      <c r="V32" s="1"/>
      <c r="W32" s="2"/>
      <c r="X32" s="1"/>
      <c r="Y32" s="2"/>
      <c r="Z32" s="1"/>
      <c r="AA32" s="2"/>
      <c r="AB32" s="1"/>
      <c r="AC32" s="2"/>
      <c r="AF32" s="19"/>
      <c r="AG32" s="20"/>
      <c r="AK32" s="57" t="str">
        <f>C32</f>
        <v>Jonathan Tidd</v>
      </c>
      <c r="AL32" s="19">
        <f>AVERAGE(AN32:BH32)</f>
        <v>0</v>
      </c>
      <c r="AP32" s="34"/>
      <c r="AQ32" s="22"/>
      <c r="AR32" s="2"/>
      <c r="AS32" s="1"/>
      <c r="AT32" s="2"/>
      <c r="AU32" s="1"/>
      <c r="AV32" s="67"/>
      <c r="AW32" s="1"/>
      <c r="AX32" s="23">
        <f>O32</f>
        <v>0</v>
      </c>
      <c r="AY32" s="1"/>
      <c r="AZ32" s="2"/>
      <c r="BA32" s="1"/>
      <c r="BB32" s="2">
        <f>S32*2</f>
        <v>0</v>
      </c>
      <c r="BC32" s="1"/>
      <c r="BD32" s="2"/>
      <c r="BE32" s="1"/>
      <c r="BF32" s="2"/>
      <c r="BG32" s="1"/>
      <c r="BH32" s="2"/>
      <c r="BI32" s="35"/>
    </row>
    <row r="33" spans="1:61" ht="14.5" hidden="1" x14ac:dyDescent="0.35">
      <c r="A33" s="18">
        <v>30</v>
      </c>
      <c r="B33" s="3">
        <v>38</v>
      </c>
      <c r="C33" s="2" t="s">
        <v>37</v>
      </c>
      <c r="D33" s="2">
        <f>COUNT(I33:AE33)</f>
        <v>0</v>
      </c>
      <c r="E33" s="2">
        <f>SUM(I33:AE33)</f>
        <v>0</v>
      </c>
      <c r="F33" s="81" t="e">
        <f>E33/D33</f>
        <v>#DIV/0!</v>
      </c>
      <c r="G33" s="2"/>
      <c r="H33" s="2"/>
      <c r="I33" s="1"/>
      <c r="J33" s="2"/>
      <c r="K33" s="1"/>
      <c r="L33" s="2"/>
      <c r="M33" s="1"/>
      <c r="N33" s="1"/>
      <c r="O33" s="2"/>
      <c r="P33" s="1"/>
      <c r="Q33" s="2"/>
      <c r="R33" s="1"/>
      <c r="S33" s="2"/>
      <c r="T33" s="1"/>
      <c r="U33" s="2"/>
      <c r="V33" s="1"/>
      <c r="W33" s="2"/>
      <c r="X33" s="1"/>
      <c r="Y33" s="2"/>
      <c r="Z33" s="1"/>
      <c r="AA33" s="2"/>
      <c r="AB33" s="1"/>
      <c r="AC33" s="2"/>
      <c r="AF33" s="19"/>
      <c r="AG33" s="20"/>
      <c r="AK33" s="57" t="str">
        <f>C33</f>
        <v>Dan Boys</v>
      </c>
      <c r="AL33" s="19">
        <f>AVERAGE(AN33:BH33)</f>
        <v>0</v>
      </c>
      <c r="AP33" s="34"/>
      <c r="AQ33" s="22"/>
      <c r="AR33" s="2"/>
      <c r="AS33" s="1"/>
      <c r="AT33" s="2"/>
      <c r="AU33" s="1"/>
      <c r="AV33" s="67"/>
      <c r="AW33" s="1"/>
      <c r="AX33" s="23">
        <f>O33</f>
        <v>0</v>
      </c>
      <c r="AY33" s="1"/>
      <c r="AZ33" s="2"/>
      <c r="BA33" s="1"/>
      <c r="BB33" s="2">
        <f>S33*2</f>
        <v>0</v>
      </c>
      <c r="BC33" s="1"/>
      <c r="BD33" s="2"/>
      <c r="BE33" s="1"/>
      <c r="BF33" s="2"/>
      <c r="BG33" s="1"/>
      <c r="BH33" s="2"/>
      <c r="BI33" s="35"/>
    </row>
    <row r="34" spans="1:61" ht="14.5" hidden="1" x14ac:dyDescent="0.35">
      <c r="A34" s="18">
        <v>31</v>
      </c>
      <c r="B34" s="21">
        <v>267</v>
      </c>
      <c r="C34" t="s">
        <v>38</v>
      </c>
      <c r="D34">
        <f>COUNT(I34:AE34)</f>
        <v>0</v>
      </c>
      <c r="E34">
        <f>SUM(I34:AE34)</f>
        <v>0</v>
      </c>
      <c r="F34" s="8" t="e">
        <f>E34/D34</f>
        <v>#DIV/0!</v>
      </c>
      <c r="I34" s="22"/>
      <c r="K34" s="22"/>
      <c r="M34" s="22"/>
      <c r="N34" s="22"/>
      <c r="P34" s="22"/>
      <c r="R34" s="22"/>
      <c r="T34" s="22"/>
      <c r="V34" s="22"/>
      <c r="X34" s="22"/>
      <c r="Z34" s="22"/>
      <c r="AB34" s="22"/>
      <c r="AF34" s="19"/>
      <c r="AG34" s="20"/>
      <c r="AK34" s="57" t="str">
        <f>C34</f>
        <v>Danielle Weaver</v>
      </c>
      <c r="AL34" s="19">
        <f>AVERAGE(AN34:BH34)</f>
        <v>0</v>
      </c>
      <c r="AP34" s="34"/>
      <c r="AQ34" s="22"/>
      <c r="AS34" s="22"/>
      <c r="AU34" s="22"/>
      <c r="AV34" s="66"/>
      <c r="AW34" s="22"/>
      <c r="AX34" s="23">
        <f>O34</f>
        <v>0</v>
      </c>
      <c r="AY34" s="22"/>
      <c r="BA34" s="22"/>
      <c r="BB34" s="2">
        <f>S34*2</f>
        <v>0</v>
      </c>
      <c r="BC34" s="22"/>
      <c r="BE34" s="22"/>
      <c r="BG34" s="22"/>
      <c r="BI34" s="35"/>
    </row>
    <row r="35" spans="1:61" ht="14.5" hidden="1" x14ac:dyDescent="0.35">
      <c r="A35" s="18">
        <v>32</v>
      </c>
      <c r="B35" s="21">
        <v>163</v>
      </c>
      <c r="C35" t="s">
        <v>40</v>
      </c>
      <c r="D35">
        <f>COUNT(I35:AE35)</f>
        <v>0</v>
      </c>
      <c r="E35">
        <f>SUM(I35:AE35)</f>
        <v>0</v>
      </c>
      <c r="F35" s="8" t="e">
        <f>E35/D35</f>
        <v>#DIV/0!</v>
      </c>
      <c r="I35" s="22"/>
      <c r="K35" s="22"/>
      <c r="M35" s="22"/>
      <c r="N35" s="22"/>
      <c r="P35" s="22"/>
      <c r="R35" s="22"/>
      <c r="T35" s="22"/>
      <c r="V35" s="22"/>
      <c r="X35" s="22"/>
      <c r="Z35" s="22"/>
      <c r="AB35" s="22"/>
      <c r="AF35" s="19"/>
      <c r="AG35" s="20"/>
      <c r="AK35" s="57" t="str">
        <f>C35</f>
        <v>Paul Wood</v>
      </c>
      <c r="AL35" s="19">
        <f>AVERAGE(AN35:BH35)</f>
        <v>0</v>
      </c>
      <c r="AP35" s="34"/>
      <c r="AQ35" s="22"/>
      <c r="AS35" s="22"/>
      <c r="AU35" s="22"/>
      <c r="AV35" s="66"/>
      <c r="AW35" s="22"/>
      <c r="AX35" s="23">
        <f>O35</f>
        <v>0</v>
      </c>
      <c r="AY35" s="22"/>
      <c r="BA35" s="22"/>
      <c r="BB35" s="2">
        <f>S35*2</f>
        <v>0</v>
      </c>
      <c r="BC35" s="22"/>
      <c r="BE35" s="22"/>
      <c r="BG35" s="22"/>
      <c r="BI35" s="35"/>
    </row>
    <row r="36" spans="1:61" ht="14.5" hidden="1" x14ac:dyDescent="0.35">
      <c r="A36" s="18">
        <v>33</v>
      </c>
      <c r="B36" s="21">
        <v>325</v>
      </c>
      <c r="C36" t="s">
        <v>41</v>
      </c>
      <c r="D36">
        <f>COUNT(I36:AE36)</f>
        <v>0</v>
      </c>
      <c r="E36">
        <f>SUM(I36:AE36)</f>
        <v>0</v>
      </c>
      <c r="F36" s="8" t="e">
        <f>E36/D36</f>
        <v>#DIV/0!</v>
      </c>
      <c r="I36" s="22"/>
      <c r="K36" s="22"/>
      <c r="M36" s="22"/>
      <c r="N36" s="22"/>
      <c r="P36" s="22"/>
      <c r="Q36" s="23"/>
      <c r="R36" s="22"/>
      <c r="T36" s="22"/>
      <c r="V36" s="22"/>
      <c r="X36" s="22"/>
      <c r="Z36" s="22"/>
      <c r="AB36" s="22"/>
      <c r="AF36" s="19"/>
      <c r="AG36" s="20"/>
      <c r="AK36" s="57" t="str">
        <f>C36</f>
        <v>Rob Pellett</v>
      </c>
      <c r="AL36" s="19">
        <f>AVERAGE(AN36:BH36)</f>
        <v>0</v>
      </c>
      <c r="AP36" s="34"/>
      <c r="AQ36" s="22"/>
      <c r="AS36" s="22"/>
      <c r="AU36" s="22"/>
      <c r="AV36" s="66"/>
      <c r="AW36" s="22"/>
      <c r="AX36" s="23">
        <f>O36</f>
        <v>0</v>
      </c>
      <c r="AY36" s="22"/>
      <c r="BA36" s="22"/>
      <c r="BB36" s="2">
        <f>S36*2</f>
        <v>0</v>
      </c>
      <c r="BC36" s="22"/>
      <c r="BE36" s="22"/>
      <c r="BG36" s="22"/>
      <c r="BI36" s="35"/>
    </row>
    <row r="37" spans="1:61" ht="14.5" hidden="1" x14ac:dyDescent="0.35">
      <c r="A37" s="18">
        <v>34</v>
      </c>
      <c r="B37" s="21">
        <v>242</v>
      </c>
      <c r="C37" t="s">
        <v>42</v>
      </c>
      <c r="D37">
        <f>COUNT(I37:AE37)</f>
        <v>0</v>
      </c>
      <c r="E37">
        <f>SUM(I37:AE37)</f>
        <v>0</v>
      </c>
      <c r="F37" s="8" t="e">
        <f>E37/D37</f>
        <v>#DIV/0!</v>
      </c>
      <c r="I37" s="22"/>
      <c r="K37" s="22"/>
      <c r="M37" s="22"/>
      <c r="O37" s="22"/>
      <c r="Q37" s="22"/>
      <c r="S37" s="22"/>
      <c r="U37" s="22"/>
      <c r="W37" s="22"/>
      <c r="Y37" s="22"/>
      <c r="AA37" s="22"/>
      <c r="AC37" s="23"/>
      <c r="AF37" s="19"/>
      <c r="AG37" s="19"/>
      <c r="AK37" s="57" t="str">
        <f>C37</f>
        <v>Sam Powell</v>
      </c>
      <c r="AL37" s="19">
        <f>AVERAGE(AN37:BH37)</f>
        <v>0</v>
      </c>
      <c r="AP37" s="34"/>
      <c r="AQ37" s="22"/>
      <c r="AS37" s="22"/>
      <c r="AU37" s="22"/>
      <c r="AV37" s="66"/>
      <c r="AW37" s="22"/>
      <c r="AX37" s="23">
        <f>O37</f>
        <v>0</v>
      </c>
      <c r="AY37" s="22"/>
      <c r="BA37" s="22"/>
      <c r="BB37" s="2">
        <f>S37*2</f>
        <v>0</v>
      </c>
      <c r="BC37" s="22"/>
      <c r="BE37" s="22"/>
      <c r="BG37" s="22"/>
      <c r="BH37" s="66"/>
      <c r="BI37" s="20"/>
    </row>
    <row r="38" spans="1:61" ht="14.5" x14ac:dyDescent="0.35">
      <c r="A38" s="18">
        <v>35</v>
      </c>
      <c r="B38" s="3">
        <v>405</v>
      </c>
      <c r="C38" s="2" t="s">
        <v>31</v>
      </c>
      <c r="D38" s="2">
        <f>COUNT(I38:AE38)</f>
        <v>6</v>
      </c>
      <c r="E38" s="2">
        <f>SUM(I38:AE38)</f>
        <v>28</v>
      </c>
      <c r="F38" s="81">
        <f>E38/D38</f>
        <v>4.666666666666667</v>
      </c>
      <c r="G38" s="2"/>
      <c r="H38" s="2"/>
      <c r="I38" s="22"/>
      <c r="K38" s="22"/>
      <c r="M38" s="22">
        <v>7</v>
      </c>
      <c r="N38" s="22">
        <v>5</v>
      </c>
      <c r="O38" s="1"/>
      <c r="P38" s="1">
        <v>2</v>
      </c>
      <c r="Q38" s="1">
        <v>10</v>
      </c>
      <c r="R38" s="2"/>
      <c r="S38" s="1">
        <v>4</v>
      </c>
      <c r="T38" s="2">
        <v>0</v>
      </c>
      <c r="U38" s="1"/>
      <c r="V38" s="2"/>
      <c r="W38" s="1"/>
      <c r="X38" s="2"/>
      <c r="Y38" s="1"/>
      <c r="Z38" s="2"/>
      <c r="AA38" s="1"/>
      <c r="AB38" s="2"/>
      <c r="AC38" s="60"/>
      <c r="AF38" s="19"/>
      <c r="AG38" s="19"/>
      <c r="AK38" s="57" t="str">
        <f>C38</f>
        <v>Robert Skipper</v>
      </c>
      <c r="AL38" s="19">
        <f>AVERAGE(AN38:BH38)</f>
        <v>7.4</v>
      </c>
      <c r="AP38" s="34"/>
      <c r="AQ38" s="22"/>
      <c r="AS38" s="22"/>
      <c r="AU38" s="22"/>
      <c r="AV38" s="66"/>
      <c r="AW38" s="22">
        <f>N38</f>
        <v>5</v>
      </c>
      <c r="AX38" s="60"/>
      <c r="AY38" s="1">
        <f>P38*2</f>
        <v>4</v>
      </c>
      <c r="AZ38" s="1">
        <f>Q38*2</f>
        <v>20</v>
      </c>
      <c r="BA38" s="1"/>
      <c r="BB38" s="2">
        <f>S38*2</f>
        <v>8</v>
      </c>
      <c r="BC38" s="1">
        <f>T38*2</f>
        <v>0</v>
      </c>
      <c r="BD38" s="1"/>
      <c r="BE38" s="1"/>
      <c r="BF38" s="2"/>
      <c r="BG38" s="1"/>
      <c r="BH38" s="67"/>
      <c r="BI38" s="20"/>
    </row>
    <row r="39" spans="1:61" ht="14.5" x14ac:dyDescent="0.35">
      <c r="A39" s="18">
        <v>36</v>
      </c>
      <c r="B39" s="3">
        <v>2</v>
      </c>
      <c r="C39" s="2" t="s">
        <v>33</v>
      </c>
      <c r="D39" s="2">
        <f>COUNT(I39:AC39)</f>
        <v>6</v>
      </c>
      <c r="E39" s="2">
        <f>SUM(I39:AC39)</f>
        <v>41</v>
      </c>
      <c r="F39" s="81">
        <f>E39/D39</f>
        <v>6.833333333333333</v>
      </c>
      <c r="G39" s="2"/>
      <c r="H39" s="2"/>
      <c r="I39" s="22"/>
      <c r="J39">
        <v>10</v>
      </c>
      <c r="K39" s="22">
        <v>0</v>
      </c>
      <c r="M39" s="22">
        <v>13</v>
      </c>
      <c r="N39">
        <v>18</v>
      </c>
      <c r="O39" s="1">
        <v>0</v>
      </c>
      <c r="P39" s="2">
        <v>0</v>
      </c>
      <c r="Q39" s="1"/>
      <c r="R39" s="2"/>
      <c r="S39" s="1"/>
      <c r="T39" s="2"/>
      <c r="U39" s="1"/>
      <c r="V39" s="2"/>
      <c r="W39" s="1"/>
      <c r="X39" s="2"/>
      <c r="Y39" s="1"/>
      <c r="Z39" s="2"/>
      <c r="AA39" s="1"/>
      <c r="AB39" s="2"/>
      <c r="AC39" s="60"/>
      <c r="AF39" s="19">
        <v>2</v>
      </c>
      <c r="AG39" s="19"/>
      <c r="AK39" s="57" t="str">
        <f>C39</f>
        <v>Anja Galenski</v>
      </c>
      <c r="AL39" s="19">
        <f>AVERAGE(AN39:BH39)</f>
        <v>6.2</v>
      </c>
      <c r="AP39" s="34"/>
      <c r="AQ39" s="22"/>
      <c r="AS39" s="22"/>
      <c r="AT39">
        <f>K39</f>
        <v>0</v>
      </c>
      <c r="AU39" s="22"/>
      <c r="AV39" s="66">
        <f>M39</f>
        <v>13</v>
      </c>
      <c r="AW39" s="22">
        <f>N39</f>
        <v>18</v>
      </c>
      <c r="AX39" s="60">
        <f>O39*2</f>
        <v>0</v>
      </c>
      <c r="AY39" s="1">
        <f>P39*2</f>
        <v>0</v>
      </c>
      <c r="AZ39" s="1"/>
      <c r="BA39" s="1"/>
      <c r="BB39" s="2"/>
      <c r="BC39" s="1"/>
      <c r="BD39" s="95"/>
      <c r="BE39" s="1"/>
      <c r="BF39" s="95"/>
      <c r="BG39" s="1"/>
      <c r="BH39" s="67"/>
      <c r="BI39" s="20"/>
    </row>
    <row r="40" spans="1:61" ht="14.5" x14ac:dyDescent="0.35">
      <c r="A40" s="18">
        <v>37</v>
      </c>
      <c r="B40" s="21">
        <v>267</v>
      </c>
      <c r="C40" t="s">
        <v>38</v>
      </c>
      <c r="D40">
        <f>COUNT(I40:AC40)</f>
        <v>2</v>
      </c>
      <c r="E40">
        <f>SUM(I40:AC40)</f>
        <v>18</v>
      </c>
      <c r="F40" s="8">
        <f>E40/D40</f>
        <v>9</v>
      </c>
      <c r="G40" s="32"/>
      <c r="H40" s="32"/>
      <c r="I40" s="22"/>
      <c r="K40" s="22"/>
      <c r="M40" s="22"/>
      <c r="O40" s="22">
        <v>0</v>
      </c>
      <c r="Q40" s="22"/>
      <c r="S40" s="22">
        <v>18</v>
      </c>
      <c r="U40" s="22"/>
      <c r="W40" s="22"/>
      <c r="Y40" s="22"/>
      <c r="AA40" s="22"/>
      <c r="AC40" s="23"/>
      <c r="AF40" s="19">
        <v>1</v>
      </c>
      <c r="AG40" s="19"/>
      <c r="AK40" s="58" t="str">
        <f>C40</f>
        <v>Danielle Weaver</v>
      </c>
      <c r="AL40" s="19">
        <f>AVERAGE(AN40:BH40)</f>
        <v>4.5</v>
      </c>
      <c r="AN40">
        <v>0</v>
      </c>
      <c r="AO40">
        <v>0</v>
      </c>
      <c r="AP40" s="34"/>
      <c r="AQ40" s="22"/>
      <c r="AS40" s="22"/>
      <c r="AU40" s="22"/>
      <c r="AV40" s="66"/>
      <c r="AW40" s="22"/>
      <c r="AX40" s="23">
        <v>0</v>
      </c>
      <c r="AY40" s="22"/>
      <c r="AZ40" s="94"/>
      <c r="BA40" s="22"/>
      <c r="BB40" s="94">
        <f>S40</f>
        <v>18</v>
      </c>
      <c r="BC40" s="22"/>
      <c r="BD40" s="22"/>
      <c r="BE40" s="22"/>
      <c r="BF40" s="22"/>
      <c r="BG40" s="22"/>
      <c r="BH40" s="66"/>
      <c r="BI40" s="20"/>
    </row>
    <row r="41" spans="1:61" ht="14.5" x14ac:dyDescent="0.35">
      <c r="A41" s="18">
        <v>38</v>
      </c>
      <c r="B41" s="3">
        <v>633</v>
      </c>
      <c r="C41" s="2" t="s">
        <v>29</v>
      </c>
      <c r="D41" s="2">
        <f>COUNT(I41:AC41)</f>
        <v>10</v>
      </c>
      <c r="E41" s="2">
        <f>SUM(I41:AC41)</f>
        <v>29</v>
      </c>
      <c r="F41" s="81">
        <f>E41/D41</f>
        <v>2.9</v>
      </c>
      <c r="G41" s="2"/>
      <c r="H41" s="2"/>
      <c r="I41" s="1"/>
      <c r="J41" s="2"/>
      <c r="K41" s="1"/>
      <c r="L41" s="2">
        <v>0</v>
      </c>
      <c r="M41" s="1">
        <v>9</v>
      </c>
      <c r="N41" s="2">
        <v>0</v>
      </c>
      <c r="O41" s="1">
        <v>1</v>
      </c>
      <c r="P41" s="2">
        <v>8</v>
      </c>
      <c r="Q41" s="1">
        <v>9</v>
      </c>
      <c r="R41" s="2">
        <v>0</v>
      </c>
      <c r="S41" s="1">
        <v>0</v>
      </c>
      <c r="T41" s="2"/>
      <c r="U41" s="1">
        <v>0</v>
      </c>
      <c r="V41" s="2"/>
      <c r="W41" s="1"/>
      <c r="X41" s="2">
        <v>2</v>
      </c>
      <c r="Y41" s="1"/>
      <c r="Z41" s="2"/>
      <c r="AA41" s="1"/>
      <c r="AB41" s="2"/>
      <c r="AC41" s="60"/>
      <c r="AF41" s="19"/>
      <c r="AG41" s="20"/>
      <c r="AK41" s="57" t="str">
        <f>C41</f>
        <v>Barry Amas</v>
      </c>
      <c r="AL41" s="19">
        <f>AVERAGE(AN41:BH41)</f>
        <v>4.4000000000000004</v>
      </c>
      <c r="AP41" s="34"/>
      <c r="AQ41" s="22"/>
      <c r="AR41" s="2"/>
      <c r="AS41" s="1"/>
      <c r="AT41" s="2"/>
      <c r="AU41" s="1"/>
      <c r="AV41" s="67"/>
      <c r="AW41" s="1"/>
      <c r="AX41" s="60"/>
      <c r="AY41" s="1"/>
      <c r="AZ41" s="1">
        <f>Q41*2</f>
        <v>18</v>
      </c>
      <c r="BA41" s="1">
        <f>R41*2</f>
        <v>0</v>
      </c>
      <c r="BB41" s="1">
        <f>S41*2</f>
        <v>0</v>
      </c>
      <c r="BC41" s="1"/>
      <c r="BD41" s="2">
        <f>U41*2</f>
        <v>0</v>
      </c>
      <c r="BE41" s="1"/>
      <c r="BF41" s="2"/>
      <c r="BG41" s="95">
        <f>X41*2</f>
        <v>4</v>
      </c>
      <c r="BH41" s="95"/>
      <c r="BI41" s="20"/>
    </row>
    <row r="42" spans="1:61" ht="14.5" x14ac:dyDescent="0.35">
      <c r="A42" s="18">
        <v>39</v>
      </c>
      <c r="B42" s="21">
        <v>241</v>
      </c>
      <c r="C42" t="s">
        <v>49</v>
      </c>
      <c r="D42">
        <f>COUNT(I42:AE42)</f>
        <v>6</v>
      </c>
      <c r="E42">
        <f>SUM(I42:AE42)</f>
        <v>25</v>
      </c>
      <c r="F42" s="8">
        <f>E42/D42</f>
        <v>4.166666666666667</v>
      </c>
      <c r="I42" s="22"/>
      <c r="K42" s="22">
        <v>3</v>
      </c>
      <c r="L42">
        <v>0</v>
      </c>
      <c r="M42" s="22"/>
      <c r="O42" s="22">
        <v>7</v>
      </c>
      <c r="Q42" s="22"/>
      <c r="R42" s="94"/>
      <c r="S42" s="22">
        <v>0</v>
      </c>
      <c r="T42">
        <v>2</v>
      </c>
      <c r="U42" s="22">
        <v>13</v>
      </c>
      <c r="W42" s="22"/>
      <c r="Y42" s="22"/>
      <c r="AA42" s="22"/>
      <c r="AC42" s="23"/>
      <c r="AF42" s="19"/>
      <c r="AG42" s="20"/>
      <c r="AK42" s="58" t="str">
        <f>C42</f>
        <v>Mark Puxty</v>
      </c>
      <c r="AL42" s="19">
        <f>AVERAGE(AN42:BH42)</f>
        <v>4.4000000000000004</v>
      </c>
      <c r="AP42" s="34"/>
      <c r="AQ42" s="22"/>
      <c r="AS42" s="22"/>
      <c r="AU42" s="22">
        <f>L42</f>
        <v>0</v>
      </c>
      <c r="AV42" s="66"/>
      <c r="AW42" s="22"/>
      <c r="AX42" s="23">
        <f>O42</f>
        <v>7</v>
      </c>
      <c r="AY42" s="22"/>
      <c r="BA42" s="22"/>
      <c r="BB42" s="94">
        <f>S42</f>
        <v>0</v>
      </c>
      <c r="BC42" s="22">
        <f>T42</f>
        <v>2</v>
      </c>
      <c r="BD42" s="94">
        <f>U42</f>
        <v>13</v>
      </c>
      <c r="BE42" s="22"/>
      <c r="BG42" s="22"/>
      <c r="BI42" s="20"/>
    </row>
    <row r="43" spans="1:61" ht="14.5" x14ac:dyDescent="0.35">
      <c r="A43" s="18">
        <v>40</v>
      </c>
      <c r="B43" s="21">
        <v>982</v>
      </c>
      <c r="C43" t="s">
        <v>34</v>
      </c>
      <c r="D43">
        <f>COUNT(I43:AC43)</f>
        <v>1</v>
      </c>
      <c r="E43">
        <f>SUM(I43:AC43)</f>
        <v>5</v>
      </c>
      <c r="F43" s="8">
        <f>E43/D43</f>
        <v>5</v>
      </c>
      <c r="I43" s="22">
        <v>5</v>
      </c>
      <c r="K43" s="22"/>
      <c r="M43" s="22"/>
      <c r="O43" s="22"/>
      <c r="P43" s="94"/>
      <c r="Q43" s="22"/>
      <c r="R43" s="22"/>
      <c r="S43" s="22"/>
      <c r="U43" s="22"/>
      <c r="W43" s="22"/>
      <c r="Y43" s="22"/>
      <c r="AA43" s="22"/>
      <c r="AC43" s="23"/>
      <c r="AF43" s="19"/>
      <c r="AG43" s="20"/>
      <c r="AK43" s="58" t="str">
        <f>C43</f>
        <v>Steven Turner</v>
      </c>
      <c r="AL43" s="19">
        <f>AVERAGE(AN43:BH43)</f>
        <v>3.6666666666666665</v>
      </c>
      <c r="AP43" s="34"/>
      <c r="AQ43" s="22">
        <v>6</v>
      </c>
      <c r="AR43">
        <f>I43</f>
        <v>5</v>
      </c>
      <c r="AS43" s="22"/>
      <c r="AU43" s="22"/>
      <c r="AV43" s="66"/>
      <c r="AW43" s="22"/>
      <c r="AX43" s="23">
        <f>O43</f>
        <v>0</v>
      </c>
      <c r="AY43" s="22"/>
      <c r="BA43" s="22"/>
      <c r="BB43" s="22"/>
      <c r="BC43" s="22"/>
      <c r="BD43" s="22"/>
      <c r="BE43" s="22"/>
      <c r="BG43" s="22"/>
      <c r="BI43" s="20"/>
    </row>
    <row r="44" spans="1:61" ht="14.5" x14ac:dyDescent="0.35">
      <c r="A44" s="18">
        <v>41</v>
      </c>
      <c r="B44" s="21">
        <v>163</v>
      </c>
      <c r="C44" t="s">
        <v>40</v>
      </c>
      <c r="D44">
        <f>COUNT(I44:AC44)</f>
        <v>3</v>
      </c>
      <c r="E44">
        <f>SUM(I44:AC44)</f>
        <v>9</v>
      </c>
      <c r="F44" s="8">
        <f>E44/D44</f>
        <v>3</v>
      </c>
      <c r="I44" s="22"/>
      <c r="K44" s="22"/>
      <c r="M44" s="22"/>
      <c r="O44" s="22"/>
      <c r="P44" s="22"/>
      <c r="Q44" s="22"/>
      <c r="S44" s="22"/>
      <c r="T44">
        <v>7</v>
      </c>
      <c r="U44" s="22">
        <v>2</v>
      </c>
      <c r="W44" s="22"/>
      <c r="X44">
        <v>0</v>
      </c>
      <c r="Y44" s="22"/>
      <c r="AA44" s="22"/>
      <c r="AC44" s="23"/>
      <c r="AF44" s="19"/>
      <c r="AG44" s="20"/>
      <c r="AK44" s="58" t="str">
        <f>C44</f>
        <v>Paul Wood</v>
      </c>
      <c r="AL44" s="19">
        <f>AVERAGE(AN44:BH44)</f>
        <v>3</v>
      </c>
      <c r="AP44" s="34"/>
      <c r="AQ44" s="22"/>
      <c r="AS44" s="22"/>
      <c r="AU44" s="22"/>
      <c r="AV44" s="66"/>
      <c r="AW44" s="22"/>
      <c r="AX44" s="23"/>
      <c r="AY44" s="22"/>
      <c r="AZ44" s="94"/>
      <c r="BA44" s="22"/>
      <c r="BB44" s="22"/>
      <c r="BC44" s="94">
        <f>T44</f>
        <v>7</v>
      </c>
      <c r="BD44">
        <f>U44</f>
        <v>2</v>
      </c>
      <c r="BE44" s="22"/>
      <c r="BG44" s="22">
        <f>X44</f>
        <v>0</v>
      </c>
      <c r="BI44" s="20"/>
    </row>
    <row r="45" spans="1:61" ht="14.5" x14ac:dyDescent="0.35">
      <c r="A45" s="18">
        <v>42</v>
      </c>
      <c r="B45" s="3">
        <v>214</v>
      </c>
      <c r="C45" s="2" t="s">
        <v>62</v>
      </c>
      <c r="D45" s="2">
        <f>COUNT(I45:AC45)</f>
        <v>3</v>
      </c>
      <c r="E45" s="2">
        <f>SUM(I45:AC45)</f>
        <v>3</v>
      </c>
      <c r="F45" s="81">
        <f>E45/D45</f>
        <v>1</v>
      </c>
      <c r="G45" s="2"/>
      <c r="H45" s="2"/>
      <c r="I45" s="22"/>
      <c r="K45" s="22"/>
      <c r="M45" s="22"/>
      <c r="N45" s="4">
        <v>0</v>
      </c>
      <c r="O45" s="31">
        <v>3</v>
      </c>
      <c r="P45" s="1"/>
      <c r="Q45" s="1">
        <v>0</v>
      </c>
      <c r="R45" s="2"/>
      <c r="S45" s="1"/>
      <c r="T45" s="2"/>
      <c r="U45" s="1"/>
      <c r="V45" s="2"/>
      <c r="W45" s="1"/>
      <c r="X45" s="2"/>
      <c r="Y45" s="1"/>
      <c r="Z45" s="2"/>
      <c r="AA45" s="1"/>
      <c r="AB45" s="2"/>
      <c r="AC45" s="60"/>
      <c r="AF45" s="19"/>
      <c r="AG45" s="20"/>
      <c r="AK45" s="57" t="str">
        <f>C45</f>
        <v>Adam Slater</v>
      </c>
      <c r="AL45" s="19">
        <f>AVERAGE(AN45:BH45)</f>
        <v>3</v>
      </c>
      <c r="AP45" s="34"/>
      <c r="AQ45" s="22"/>
      <c r="AS45" s="22"/>
      <c r="AU45" s="22"/>
      <c r="AV45" s="66"/>
      <c r="AW45" s="27">
        <f>N45*4</f>
        <v>0</v>
      </c>
      <c r="AX45" s="65">
        <f>O45*3</f>
        <v>9</v>
      </c>
      <c r="AY45" s="1"/>
      <c r="AZ45" s="2">
        <f>Q45*2</f>
        <v>0</v>
      </c>
      <c r="BA45" s="1"/>
      <c r="BB45" s="2"/>
      <c r="BC45" s="2"/>
      <c r="BD45" s="1"/>
      <c r="BE45" s="1"/>
      <c r="BF45" s="2"/>
      <c r="BG45" s="1"/>
      <c r="BH45" s="2"/>
      <c r="BI45" s="20"/>
    </row>
    <row r="46" spans="1:61" ht="14.5" x14ac:dyDescent="0.35">
      <c r="A46" s="18">
        <v>43</v>
      </c>
      <c r="B46" s="3">
        <v>116</v>
      </c>
      <c r="C46" s="2" t="s">
        <v>35</v>
      </c>
      <c r="D46" s="2">
        <f>COUNT(I46:AC46)</f>
        <v>11</v>
      </c>
      <c r="E46" s="2">
        <f>SUM(I46:AC46)</f>
        <v>44</v>
      </c>
      <c r="F46" s="81">
        <f>E46/D46</f>
        <v>4</v>
      </c>
      <c r="G46" s="2"/>
      <c r="H46" s="2"/>
      <c r="I46" s="22"/>
      <c r="J46">
        <v>6</v>
      </c>
      <c r="K46" s="22">
        <v>12</v>
      </c>
      <c r="L46" s="2">
        <v>0</v>
      </c>
      <c r="M46" s="22"/>
      <c r="N46">
        <v>0</v>
      </c>
      <c r="O46">
        <v>10</v>
      </c>
      <c r="P46">
        <v>5</v>
      </c>
      <c r="R46">
        <v>0</v>
      </c>
      <c r="S46">
        <v>11</v>
      </c>
      <c r="U46" s="2">
        <v>0</v>
      </c>
      <c r="V46" s="2">
        <v>0</v>
      </c>
      <c r="W46" s="2">
        <v>0</v>
      </c>
      <c r="X46" s="2"/>
      <c r="AF46" s="19">
        <v>1</v>
      </c>
      <c r="AG46" s="20"/>
      <c r="AK46" s="57" t="str">
        <f>C46</f>
        <v>Charlotte Thomas</v>
      </c>
      <c r="AL46" s="19">
        <f>AVERAGE(AN46:BH46)</f>
        <v>2.2000000000000002</v>
      </c>
      <c r="AP46" s="34"/>
      <c r="AQ46" s="22"/>
      <c r="AS46" s="22"/>
      <c r="AU46" s="1"/>
      <c r="AV46" s="66"/>
      <c r="AW46" s="22"/>
      <c r="AX46" s="23"/>
      <c r="AY46" s="22"/>
      <c r="AZ46" s="22"/>
      <c r="BA46" s="22">
        <f>R46</f>
        <v>0</v>
      </c>
      <c r="BB46" s="22">
        <f>S46</f>
        <v>11</v>
      </c>
      <c r="BC46" s="1"/>
      <c r="BD46" s="1">
        <f>U46*2</f>
        <v>0</v>
      </c>
      <c r="BE46" s="1">
        <f>V46*2</f>
        <v>0</v>
      </c>
      <c r="BF46" s="2">
        <f>W46*2</f>
        <v>0</v>
      </c>
      <c r="BG46" s="1"/>
      <c r="BH46" s="2"/>
      <c r="BI46" s="20"/>
    </row>
    <row r="47" spans="1:61" ht="14.5" x14ac:dyDescent="0.35">
      <c r="A47" s="18">
        <v>44</v>
      </c>
      <c r="B47" s="21">
        <v>638</v>
      </c>
      <c r="C47" t="s">
        <v>50</v>
      </c>
      <c r="D47">
        <f>COUNT(I47:AE47)</f>
        <v>9</v>
      </c>
      <c r="E47">
        <f>SUM(I47:AE47)</f>
        <v>1</v>
      </c>
      <c r="F47" s="8">
        <f>E47/D47</f>
        <v>0.1111111111111111</v>
      </c>
      <c r="I47" s="22"/>
      <c r="K47" s="22">
        <v>0</v>
      </c>
      <c r="L47">
        <v>0</v>
      </c>
      <c r="M47" s="22">
        <v>0</v>
      </c>
      <c r="N47">
        <v>0</v>
      </c>
      <c r="R47">
        <v>1</v>
      </c>
      <c r="S47">
        <v>0</v>
      </c>
      <c r="T47">
        <v>0</v>
      </c>
      <c r="U47">
        <v>0</v>
      </c>
      <c r="X47">
        <v>0</v>
      </c>
      <c r="AF47" s="19"/>
      <c r="AG47" s="20"/>
      <c r="AK47" s="58" t="str">
        <f>C47</f>
        <v>Riley Friend</v>
      </c>
      <c r="AL47" s="19">
        <f>AVERAGE(AN47:BH47)</f>
        <v>0.2</v>
      </c>
      <c r="AP47" s="34"/>
      <c r="AQ47" s="22"/>
      <c r="AS47" s="22"/>
      <c r="AU47" s="22"/>
      <c r="AV47" s="66"/>
      <c r="AW47" s="22"/>
      <c r="AX47" s="23"/>
      <c r="AY47" s="22"/>
      <c r="BA47" s="22">
        <f>R47</f>
        <v>1</v>
      </c>
      <c r="BB47" s="22">
        <f>S47</f>
        <v>0</v>
      </c>
      <c r="BC47">
        <f>T47</f>
        <v>0</v>
      </c>
      <c r="BD47">
        <f>U47</f>
        <v>0</v>
      </c>
      <c r="BE47" s="22"/>
      <c r="BG47">
        <f>X47</f>
        <v>0</v>
      </c>
      <c r="BI47" s="20"/>
    </row>
    <row r="48" spans="1:61" ht="14.5" x14ac:dyDescent="0.35">
      <c r="A48" s="18">
        <v>45</v>
      </c>
      <c r="B48" s="21">
        <v>6</v>
      </c>
      <c r="C48" t="s">
        <v>48</v>
      </c>
      <c r="D48">
        <f>COUNT(I48:AC48)</f>
        <v>13</v>
      </c>
      <c r="E48">
        <f>SUM(I48:AC48)</f>
        <v>1</v>
      </c>
      <c r="F48" s="8">
        <f>E48/D48</f>
        <v>7.6923076923076927E-2</v>
      </c>
      <c r="I48" s="22"/>
      <c r="K48" s="22">
        <v>0</v>
      </c>
      <c r="L48">
        <v>0</v>
      </c>
      <c r="M48" s="22">
        <v>0</v>
      </c>
      <c r="N48">
        <v>0</v>
      </c>
      <c r="O48" s="22"/>
      <c r="P48" s="22">
        <v>0</v>
      </c>
      <c r="Q48" s="22">
        <v>0</v>
      </c>
      <c r="R48">
        <v>0</v>
      </c>
      <c r="S48" s="22">
        <v>0</v>
      </c>
      <c r="T48">
        <v>0</v>
      </c>
      <c r="U48" s="22">
        <v>0</v>
      </c>
      <c r="V48">
        <v>1</v>
      </c>
      <c r="W48" s="22">
        <v>0</v>
      </c>
      <c r="X48" s="93">
        <v>0</v>
      </c>
      <c r="Y48" s="22"/>
      <c r="AF48" s="19"/>
      <c r="AG48" s="20"/>
      <c r="AK48" s="58" t="str">
        <f>C48</f>
        <v>Kirsty Goodchild</v>
      </c>
      <c r="AL48" s="19">
        <f>AVERAGE(AN48:BH48)</f>
        <v>0.2</v>
      </c>
      <c r="AP48" s="34"/>
      <c r="AQ48" s="22"/>
      <c r="AS48" s="22"/>
      <c r="AU48" s="22"/>
      <c r="AV48" s="66"/>
      <c r="AW48" s="22"/>
      <c r="AX48" s="23"/>
      <c r="AY48" s="22"/>
      <c r="BA48" s="22"/>
      <c r="BB48" s="22"/>
      <c r="BC48">
        <f>T48</f>
        <v>0</v>
      </c>
      <c r="BD48">
        <f>U48</f>
        <v>0</v>
      </c>
      <c r="BE48" s="22">
        <f>V48</f>
        <v>1</v>
      </c>
      <c r="BF48" s="22">
        <f>W48</f>
        <v>0</v>
      </c>
      <c r="BG48">
        <f>X48</f>
        <v>0</v>
      </c>
      <c r="BI48" s="20"/>
    </row>
    <row r="49" spans="1:61" ht="14.5" x14ac:dyDescent="0.35">
      <c r="A49" s="18">
        <v>46</v>
      </c>
      <c r="B49" s="21">
        <v>124</v>
      </c>
      <c r="C49" t="s">
        <v>30</v>
      </c>
      <c r="D49">
        <f>COUNT(I49:AC49)</f>
        <v>8</v>
      </c>
      <c r="E49">
        <f>SUM(I49:AC49)</f>
        <v>20</v>
      </c>
      <c r="F49" s="8">
        <f>E49/D49</f>
        <v>2.5</v>
      </c>
      <c r="I49" s="22">
        <v>9</v>
      </c>
      <c r="J49">
        <v>0</v>
      </c>
      <c r="K49" s="22">
        <v>11</v>
      </c>
      <c r="L49">
        <v>0</v>
      </c>
      <c r="M49" s="22">
        <v>0</v>
      </c>
      <c r="N49">
        <v>0</v>
      </c>
      <c r="O49" s="22">
        <v>0</v>
      </c>
      <c r="P49" s="22">
        <v>0</v>
      </c>
      <c r="Q49" s="22"/>
      <c r="S49" s="22"/>
      <c r="U49" s="22"/>
      <c r="W49" s="22"/>
      <c r="Y49" s="22"/>
      <c r="AF49" s="19"/>
      <c r="AG49" s="20"/>
      <c r="AK49" s="58" t="str">
        <f>C49</f>
        <v>Ashleigh Jane Antiss</v>
      </c>
      <c r="AL49" s="19">
        <f>AVERAGE(AN49:BH49)</f>
        <v>0</v>
      </c>
      <c r="AP49" s="34"/>
      <c r="AQ49" s="22"/>
      <c r="AS49" s="22"/>
      <c r="AU49" s="22">
        <f>L49</f>
        <v>0</v>
      </c>
      <c r="AV49" s="66">
        <f>M49</f>
        <v>0</v>
      </c>
      <c r="AW49" s="22">
        <f>N49</f>
        <v>0</v>
      </c>
      <c r="AX49" s="23">
        <f>O49</f>
        <v>0</v>
      </c>
      <c r="AY49" s="22">
        <f>P49</f>
        <v>0</v>
      </c>
      <c r="BA49" s="22"/>
      <c r="BB49" s="22"/>
      <c r="BE49" s="22"/>
      <c r="BG49" s="22"/>
      <c r="BI49" s="20"/>
    </row>
    <row r="50" spans="1:61" ht="14.5" x14ac:dyDescent="0.35">
      <c r="A50" s="18">
        <v>47</v>
      </c>
      <c r="B50" s="21">
        <v>37</v>
      </c>
      <c r="C50" t="s">
        <v>81</v>
      </c>
      <c r="D50">
        <f>COUNT(I50:AC50)</f>
        <v>1</v>
      </c>
      <c r="E50">
        <f>SUM(I50:AC50)</f>
        <v>0</v>
      </c>
      <c r="F50" s="8">
        <f>E50/D50</f>
        <v>0</v>
      </c>
      <c r="G50" s="32"/>
      <c r="H50" s="32"/>
      <c r="I50" s="22"/>
      <c r="K50" s="22"/>
      <c r="M50" s="22"/>
      <c r="S50">
        <v>0</v>
      </c>
      <c r="AF50" s="19"/>
      <c r="AG50" s="20"/>
      <c r="AK50" s="58" t="str">
        <f>C50</f>
        <v>Jennings</v>
      </c>
      <c r="AL50" s="19">
        <f>AVERAGE(AN50:BH50)</f>
        <v>0</v>
      </c>
      <c r="AP50" s="34"/>
      <c r="AQ50" s="22"/>
      <c r="AS50" s="22"/>
      <c r="AU50" s="22"/>
      <c r="AV50" s="66"/>
      <c r="AW50" s="22"/>
      <c r="AX50" s="23"/>
      <c r="AY50" s="22"/>
      <c r="BA50" s="22"/>
      <c r="BB50" s="22">
        <f>S50</f>
        <v>0</v>
      </c>
      <c r="BD50" s="94"/>
      <c r="BF50" s="94"/>
      <c r="BG50" s="22"/>
      <c r="BI50" s="20"/>
    </row>
    <row r="51" spans="1:61" ht="14.5" x14ac:dyDescent="0.35">
      <c r="A51" s="18">
        <v>48</v>
      </c>
      <c r="B51" s="3">
        <v>711</v>
      </c>
      <c r="C51" s="2" t="s">
        <v>77</v>
      </c>
      <c r="D51" s="2">
        <f>COUNT(I51:AE51)</f>
        <v>2</v>
      </c>
      <c r="E51" s="2">
        <f>SUM(I51:AE51)</f>
        <v>0</v>
      </c>
      <c r="F51" s="81">
        <f>E51/D51</f>
        <v>0</v>
      </c>
      <c r="G51" s="2"/>
      <c r="H51" s="2"/>
      <c r="I51" s="22"/>
      <c r="K51" s="22"/>
      <c r="M51" s="22"/>
      <c r="N51" s="94"/>
      <c r="P51" s="95">
        <v>0</v>
      </c>
      <c r="Q51" s="2">
        <v>0</v>
      </c>
      <c r="R51" s="95"/>
      <c r="S51" s="95"/>
      <c r="T51" s="95"/>
      <c r="U51" s="2"/>
      <c r="V51" s="95"/>
      <c r="W51" s="2"/>
      <c r="X51" s="95"/>
      <c r="Y51" s="2"/>
      <c r="Z51" s="95"/>
      <c r="AA51" s="2"/>
      <c r="AB51" s="95"/>
      <c r="AC51" s="2"/>
      <c r="AF51" s="19"/>
      <c r="AG51" s="20"/>
      <c r="AK51" s="57" t="str">
        <f>C51</f>
        <v>Andy Hopkins</v>
      </c>
      <c r="AL51" s="19">
        <f>AVERAGE(AN51:BH51)</f>
        <v>0</v>
      </c>
      <c r="AP51" s="34"/>
      <c r="AQ51" s="22"/>
      <c r="AS51" s="22"/>
      <c r="AU51" s="22"/>
      <c r="AV51" s="66"/>
      <c r="AW51" s="22"/>
      <c r="AX51" s="23"/>
      <c r="AY51" s="1">
        <f>P51*2</f>
        <v>0</v>
      </c>
      <c r="AZ51" s="2">
        <f>Q51*2</f>
        <v>0</v>
      </c>
      <c r="BA51" s="1"/>
      <c r="BB51" s="1"/>
      <c r="BC51" s="95"/>
      <c r="BD51" s="1"/>
      <c r="BE51" s="95"/>
      <c r="BF51" s="1"/>
      <c r="BG51" s="1"/>
      <c r="BH51" s="2"/>
      <c r="BI51" s="20"/>
    </row>
    <row r="52" spans="1:61" ht="14.5" x14ac:dyDescent="0.35">
      <c r="A52" s="18">
        <v>49</v>
      </c>
      <c r="B52" s="3">
        <v>184</v>
      </c>
      <c r="C52" s="2" t="s">
        <v>85</v>
      </c>
      <c r="D52" s="2">
        <f>COUNT(I52:AC52)</f>
        <v>1</v>
      </c>
      <c r="E52" s="2">
        <f>SUM(I52:AC52)</f>
        <v>23</v>
      </c>
      <c r="F52" s="81">
        <f>E52/D52</f>
        <v>23</v>
      </c>
      <c r="G52" s="2"/>
      <c r="H52" s="2"/>
      <c r="I52" s="22"/>
      <c r="K52" s="22"/>
      <c r="M52" s="22"/>
      <c r="N52" s="22"/>
      <c r="O52" s="94"/>
      <c r="P52" s="22"/>
      <c r="Q52" s="94"/>
      <c r="R52" s="22"/>
      <c r="S52" s="22"/>
      <c r="T52" s="22"/>
      <c r="U52" s="94"/>
      <c r="V52" s="22"/>
      <c r="W52" s="94"/>
      <c r="X52" s="22">
        <v>23</v>
      </c>
      <c r="Y52" s="94"/>
      <c r="Z52" s="22"/>
      <c r="AB52" s="22"/>
      <c r="AF52" s="19"/>
      <c r="AG52" s="20"/>
      <c r="AK52" s="57" t="str">
        <f>C52</f>
        <v>Keiran Armes</v>
      </c>
      <c r="AL52" s="19"/>
      <c r="AP52" s="34"/>
      <c r="AQ52" s="22"/>
      <c r="AS52" s="22"/>
      <c r="AU52" s="22"/>
      <c r="AV52" s="66"/>
      <c r="AW52" s="22"/>
      <c r="AX52" s="23"/>
      <c r="AY52" s="22"/>
      <c r="BA52" s="22"/>
      <c r="BB52" s="22"/>
      <c r="BC52" s="22"/>
      <c r="BE52" s="22"/>
      <c r="BG52" s="1">
        <f>X52*2</f>
        <v>46</v>
      </c>
      <c r="BI52" s="35"/>
    </row>
    <row r="53" spans="1:61" ht="15" thickBot="1" x14ac:dyDescent="0.4">
      <c r="A53" s="18">
        <v>50</v>
      </c>
      <c r="B53" s="84">
        <v>87</v>
      </c>
      <c r="C53" s="37"/>
      <c r="D53" s="37"/>
      <c r="E53" s="37"/>
      <c r="F53" s="85"/>
      <c r="G53" s="37"/>
      <c r="H53" s="37"/>
      <c r="I53" s="38"/>
      <c r="J53" s="37"/>
      <c r="K53" s="38"/>
      <c r="L53" s="37"/>
      <c r="M53" s="38"/>
      <c r="N53" s="38"/>
      <c r="O53" s="37"/>
      <c r="P53" s="38"/>
      <c r="Q53" s="37"/>
      <c r="R53" s="38"/>
      <c r="S53" s="37"/>
      <c r="T53" s="38"/>
      <c r="U53" s="37"/>
      <c r="V53" s="38">
        <v>0</v>
      </c>
      <c r="W53" s="37"/>
      <c r="X53" s="38"/>
      <c r="Y53" s="37"/>
      <c r="Z53" s="38"/>
      <c r="AA53" s="37"/>
      <c r="AB53" s="38"/>
      <c r="AC53" s="37"/>
      <c r="AD53" s="37"/>
      <c r="AE53" s="37"/>
      <c r="AF53" s="24"/>
      <c r="AG53" s="25"/>
      <c r="AK53" s="89"/>
      <c r="AL53" s="19"/>
      <c r="AM53" s="37"/>
      <c r="AN53" s="37"/>
      <c r="AO53" s="37"/>
      <c r="AP53" s="36"/>
      <c r="AQ53" s="38"/>
      <c r="AR53" s="37"/>
      <c r="AS53" s="38"/>
      <c r="AT53" s="37"/>
      <c r="AU53" s="38"/>
      <c r="AV53" s="73"/>
      <c r="AW53" s="38"/>
      <c r="AX53" s="68"/>
      <c r="AY53" s="38"/>
      <c r="AZ53" s="22"/>
      <c r="BA53" s="91"/>
      <c r="BB53" s="37"/>
      <c r="BC53" s="91"/>
      <c r="BD53" s="37"/>
      <c r="BE53" s="91"/>
      <c r="BF53" s="37"/>
      <c r="BG53" s="91"/>
      <c r="BH53" s="37"/>
      <c r="BI53" s="39"/>
    </row>
    <row r="54" spans="1:61" ht="14.5" x14ac:dyDescent="0.35">
      <c r="AF54">
        <f>SUM(AF4:AF53)</f>
        <v>32</v>
      </c>
      <c r="AG54">
        <f>SUM(AG4:AG53)</f>
        <v>16</v>
      </c>
    </row>
    <row r="55" spans="1:61" ht="14.5" x14ac:dyDescent="0.35">
      <c r="G55" t="s">
        <v>43</v>
      </c>
      <c r="I55">
        <f>COUNT(I4:I54)</f>
        <v>19</v>
      </c>
      <c r="J55">
        <f>COUNT(J4:J54)</f>
        <v>19</v>
      </c>
      <c r="K55">
        <f>COUNT(K4:K54)</f>
        <v>22</v>
      </c>
      <c r="L55">
        <f>COUNT(L4:L54)</f>
        <v>26</v>
      </c>
      <c r="M55">
        <f>COUNT(M4:M54)</f>
        <v>25</v>
      </c>
      <c r="N55">
        <f>COUNT(N4:N54)</f>
        <v>26</v>
      </c>
      <c r="O55">
        <f>COUNT(O4:O54)</f>
        <v>24</v>
      </c>
      <c r="P55">
        <f>COUNT(P4:P54)</f>
        <v>28</v>
      </c>
      <c r="Q55">
        <f>COUNT(Q4:Q54)</f>
        <v>23</v>
      </c>
      <c r="R55">
        <f>COUNT(R4:R54)</f>
        <v>21</v>
      </c>
      <c r="S55">
        <f>COUNT(S4:S54)</f>
        <v>26</v>
      </c>
      <c r="T55">
        <f>COUNT(T4:T54)</f>
        <v>22</v>
      </c>
      <c r="U55">
        <f>COUNT(U4:U54)</f>
        <v>22</v>
      </c>
      <c r="V55">
        <f>COUNT(V4:V54)</f>
        <v>21</v>
      </c>
      <c r="W55">
        <f>COUNT(W4:W54)</f>
        <v>20</v>
      </c>
      <c r="X55">
        <f>COUNT(X4:X54)</f>
        <v>17</v>
      </c>
      <c r="AF55" t="s">
        <v>44</v>
      </c>
      <c r="AG55">
        <f>AVERAGE(I55:U55)</f>
        <v>23.307692307692307</v>
      </c>
    </row>
    <row r="57" spans="1:61" ht="14.25" customHeight="1" x14ac:dyDescent="0.35">
      <c r="AK57" t="s">
        <v>68</v>
      </c>
    </row>
    <row r="58" spans="1:61" ht="14.25" customHeight="1" x14ac:dyDescent="0.35">
      <c r="AK58" t="s">
        <v>69</v>
      </c>
    </row>
    <row r="59" spans="1:61" ht="14.5" x14ac:dyDescent="0.35">
      <c r="AK59" t="s">
        <v>70</v>
      </c>
    </row>
    <row r="60" spans="1:61" ht="14.5" x14ac:dyDescent="0.35">
      <c r="AK60" t="s">
        <v>72</v>
      </c>
    </row>
    <row r="61" spans="1:61" ht="14.5" x14ac:dyDescent="0.35"/>
    <row r="62" spans="1:61" ht="14.25" customHeight="1" x14ac:dyDescent="0.35">
      <c r="AK62" t="s">
        <v>71</v>
      </c>
    </row>
    <row r="63" spans="1:61" ht="14.25" customHeight="1" x14ac:dyDescent="0.35">
      <c r="AK63" t="s">
        <v>63</v>
      </c>
    </row>
    <row r="64" spans="1:61" ht="14.5" x14ac:dyDescent="0.35">
      <c r="G64" s="32"/>
      <c r="H64" s="32"/>
      <c r="AK64" t="s">
        <v>64</v>
      </c>
    </row>
    <row r="65" spans="7:37" ht="14.25" customHeight="1" x14ac:dyDescent="0.35">
      <c r="AK65" s="41" t="s">
        <v>65</v>
      </c>
    </row>
    <row r="66" spans="7:37" ht="14.5" x14ac:dyDescent="0.35">
      <c r="G66" s="32"/>
      <c r="H66" s="32"/>
      <c r="AK66" t="s">
        <v>75</v>
      </c>
    </row>
    <row r="67" spans="7:37" ht="14.25" customHeight="1" x14ac:dyDescent="0.35">
      <c r="AK67" t="s">
        <v>76</v>
      </c>
    </row>
    <row r="68" spans="7:37" ht="14.5" x14ac:dyDescent="0.35">
      <c r="G68" s="32"/>
    </row>
    <row r="69" spans="7:37" ht="14.25" customHeight="1" x14ac:dyDescent="0.35">
      <c r="AK69" t="s">
        <v>73</v>
      </c>
    </row>
    <row r="70" spans="7:37" ht="14.25" customHeight="1" x14ac:dyDescent="0.35">
      <c r="AK70" t="s">
        <v>83</v>
      </c>
    </row>
    <row r="85" spans="7:8" ht="14.5" x14ac:dyDescent="0.35">
      <c r="G85" s="32"/>
      <c r="H85" s="32"/>
    </row>
  </sheetData>
  <sortState xmlns:xlrd2="http://schemas.microsoft.com/office/spreadsheetml/2017/richdata2" ref="B4:BI52">
    <sortCondition descending="1" ref="AL4:AL52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duncan Adams</dc:creator>
  <dc:description/>
  <cp:lastModifiedBy>duncan Adams</cp:lastModifiedBy>
  <cp:revision>2</cp:revision>
  <dcterms:created xsi:type="dcterms:W3CDTF">2023-03-29T08:45:17Z</dcterms:created>
  <dcterms:modified xsi:type="dcterms:W3CDTF">2026-09-27T13:31:21Z</dcterms:modified>
  <dc:language>en-GB</dc:language>
</cp:coreProperties>
</file>